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filterPrivacy="1" codeName="ThisWorkbook" autoCompressPictures="0" defaultThemeVersion="124226"/>
  <bookViews>
    <workbookView xWindow="930" yWindow="0" windowWidth="26985" windowHeight="10320" tabRatio="695"/>
  </bookViews>
  <sheets>
    <sheet name="HOTEL" sheetId="3" r:id="rId1"/>
    <sheet name="curve" sheetId="11" r:id="rId2"/>
    <sheet name="giugno" sheetId="12" r:id="rId3"/>
    <sheet name="luglio" sheetId="13" r:id="rId4"/>
    <sheet name="agosto" sheetId="14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6" i="3" l="1"/>
  <c r="AF6" i="3"/>
  <c r="AG6" i="3"/>
  <c r="AH6" i="3"/>
  <c r="AI6" i="3"/>
  <c r="AJ6" i="3"/>
  <c r="AE7" i="3"/>
  <c r="AF7" i="3"/>
  <c r="AG7" i="3"/>
  <c r="AH7" i="3"/>
  <c r="AI7" i="3"/>
  <c r="AJ7" i="3"/>
  <c r="AE8" i="3"/>
  <c r="AF8" i="3"/>
  <c r="AG8" i="3"/>
  <c r="AH8" i="3"/>
  <c r="AI8" i="3"/>
  <c r="AJ8" i="3"/>
  <c r="AE9" i="3"/>
  <c r="AF9" i="3"/>
  <c r="AG9" i="3"/>
  <c r="AH9" i="3"/>
  <c r="AI9" i="3"/>
  <c r="AJ9" i="3"/>
  <c r="AE10" i="3"/>
  <c r="AF10" i="3"/>
  <c r="AG10" i="3"/>
  <c r="AH10" i="3"/>
  <c r="AI10" i="3"/>
  <c r="AJ10" i="3"/>
  <c r="AE11" i="3"/>
  <c r="AF11" i="3"/>
  <c r="AG11" i="3"/>
  <c r="AH11" i="3"/>
  <c r="AI11" i="3"/>
  <c r="AJ11" i="3"/>
  <c r="AE12" i="3"/>
  <c r="AF12" i="3"/>
  <c r="AG12" i="3"/>
  <c r="AH12" i="3"/>
  <c r="AI12" i="3"/>
  <c r="AJ12" i="3"/>
  <c r="AE13" i="3"/>
  <c r="AF13" i="3"/>
  <c r="AG13" i="3"/>
  <c r="AH13" i="3"/>
  <c r="AI13" i="3"/>
  <c r="AJ13" i="3"/>
  <c r="AE14" i="3"/>
  <c r="AF14" i="3"/>
  <c r="AG14" i="3"/>
  <c r="AH14" i="3"/>
  <c r="AI14" i="3"/>
  <c r="AJ14" i="3"/>
  <c r="AE15" i="3"/>
  <c r="AF15" i="3"/>
  <c r="AG15" i="3"/>
  <c r="AH15" i="3"/>
  <c r="AI15" i="3"/>
  <c r="AJ15" i="3"/>
  <c r="AE16" i="3"/>
  <c r="AF16" i="3"/>
  <c r="AG16" i="3"/>
  <c r="AH16" i="3"/>
  <c r="AI16" i="3"/>
  <c r="AJ16" i="3"/>
  <c r="AE17" i="3"/>
  <c r="AF17" i="3"/>
  <c r="AG17" i="3"/>
  <c r="AH17" i="3"/>
  <c r="AI17" i="3"/>
  <c r="AJ17" i="3"/>
  <c r="AE18" i="3"/>
  <c r="AF18" i="3"/>
  <c r="AG18" i="3"/>
  <c r="AH18" i="3"/>
  <c r="AI18" i="3"/>
  <c r="AJ18" i="3"/>
  <c r="AE19" i="3"/>
  <c r="AF19" i="3"/>
  <c r="AG19" i="3"/>
  <c r="AH19" i="3"/>
  <c r="AI19" i="3"/>
  <c r="AJ19" i="3"/>
  <c r="AE20" i="3"/>
  <c r="AF20" i="3"/>
  <c r="AG20" i="3"/>
  <c r="AH20" i="3"/>
  <c r="AI20" i="3"/>
  <c r="AJ20" i="3"/>
  <c r="AE21" i="3"/>
  <c r="AF21" i="3"/>
  <c r="AG21" i="3"/>
  <c r="AH21" i="3"/>
  <c r="AI21" i="3"/>
  <c r="AJ21" i="3"/>
  <c r="AE22" i="3"/>
  <c r="AF22" i="3"/>
  <c r="AG22" i="3"/>
  <c r="AH22" i="3"/>
  <c r="AI22" i="3"/>
  <c r="AJ22" i="3"/>
  <c r="AE23" i="3"/>
  <c r="AF23" i="3"/>
  <c r="AG23" i="3"/>
  <c r="AH23" i="3"/>
  <c r="AI23" i="3"/>
  <c r="AJ23" i="3"/>
  <c r="AE24" i="3"/>
  <c r="AF24" i="3"/>
  <c r="AG24" i="3"/>
  <c r="AH24" i="3"/>
  <c r="AI24" i="3"/>
  <c r="AJ24" i="3"/>
  <c r="AE25" i="3"/>
  <c r="AF25" i="3"/>
  <c r="AG25" i="3"/>
  <c r="AH25" i="3"/>
  <c r="AI25" i="3"/>
  <c r="AJ25" i="3"/>
  <c r="AE26" i="3"/>
  <c r="AF26" i="3"/>
  <c r="AG26" i="3"/>
  <c r="AH26" i="3"/>
  <c r="AI26" i="3"/>
  <c r="AJ26" i="3"/>
  <c r="AE27" i="3"/>
  <c r="AF27" i="3"/>
  <c r="AG27" i="3"/>
  <c r="AH27" i="3"/>
  <c r="AI27" i="3"/>
  <c r="AJ27" i="3"/>
  <c r="AE28" i="3"/>
  <c r="AF28" i="3"/>
  <c r="AG28" i="3"/>
  <c r="AH28" i="3"/>
  <c r="AI28" i="3"/>
  <c r="AJ28" i="3"/>
  <c r="AE29" i="3"/>
  <c r="AF29" i="3"/>
  <c r="AG29" i="3"/>
  <c r="AH29" i="3"/>
  <c r="AI29" i="3"/>
  <c r="AJ29" i="3"/>
  <c r="AE30" i="3"/>
  <c r="AF30" i="3"/>
  <c r="AG30" i="3"/>
  <c r="AH30" i="3"/>
  <c r="AI30" i="3"/>
  <c r="AJ30" i="3"/>
  <c r="AE31" i="3"/>
  <c r="AF31" i="3"/>
  <c r="AG31" i="3"/>
  <c r="AH31" i="3"/>
  <c r="AI31" i="3"/>
  <c r="AJ31" i="3"/>
  <c r="AE32" i="3"/>
  <c r="AF32" i="3"/>
  <c r="AG32" i="3"/>
  <c r="AH32" i="3"/>
  <c r="AI32" i="3"/>
  <c r="AJ32" i="3"/>
  <c r="AE33" i="3"/>
  <c r="AF33" i="3"/>
  <c r="AG33" i="3"/>
  <c r="AH33" i="3"/>
  <c r="AI33" i="3"/>
  <c r="AJ33" i="3"/>
  <c r="AE34" i="3"/>
  <c r="AF34" i="3"/>
  <c r="AG34" i="3"/>
  <c r="AH34" i="3"/>
  <c r="AI34" i="3"/>
  <c r="AJ34" i="3"/>
  <c r="AE35" i="3"/>
  <c r="AF35" i="3"/>
  <c r="AG35" i="3"/>
  <c r="AH35" i="3"/>
  <c r="AI35" i="3"/>
  <c r="AJ35" i="3"/>
  <c r="AE36" i="3"/>
  <c r="AF36" i="3"/>
  <c r="AG36" i="3"/>
  <c r="AH36" i="3"/>
  <c r="AI36" i="3"/>
  <c r="AJ36" i="3"/>
  <c r="AE37" i="3"/>
  <c r="AF37" i="3"/>
  <c r="AG37" i="3"/>
  <c r="AH37" i="3"/>
  <c r="AI37" i="3"/>
  <c r="AJ37" i="3"/>
  <c r="AE38" i="3"/>
  <c r="AF38" i="3"/>
  <c r="AG38" i="3"/>
  <c r="AH38" i="3"/>
  <c r="AI38" i="3"/>
  <c r="AJ38" i="3"/>
  <c r="AE39" i="3"/>
  <c r="AF39" i="3"/>
  <c r="AG39" i="3"/>
  <c r="AH39" i="3"/>
  <c r="AI39" i="3"/>
  <c r="AJ39" i="3"/>
  <c r="AE40" i="3"/>
  <c r="AF40" i="3"/>
  <c r="AG40" i="3"/>
  <c r="AH40" i="3"/>
  <c r="AI40" i="3"/>
  <c r="AJ40" i="3"/>
  <c r="AE41" i="3"/>
  <c r="AF41" i="3"/>
  <c r="AG41" i="3"/>
  <c r="AH41" i="3"/>
  <c r="AI41" i="3"/>
  <c r="AJ41" i="3"/>
  <c r="AE42" i="3"/>
  <c r="AF42" i="3"/>
  <c r="AG42" i="3"/>
  <c r="AH42" i="3"/>
  <c r="AI42" i="3"/>
  <c r="AJ42" i="3"/>
  <c r="AE43" i="3"/>
  <c r="AF43" i="3"/>
  <c r="AG43" i="3"/>
  <c r="AH43" i="3"/>
  <c r="AI43" i="3"/>
  <c r="AJ43" i="3"/>
  <c r="AE44" i="3"/>
  <c r="AF44" i="3"/>
  <c r="AG44" i="3"/>
  <c r="AH44" i="3"/>
  <c r="AI44" i="3"/>
  <c r="AJ44" i="3"/>
  <c r="AE45" i="3"/>
  <c r="AF45" i="3"/>
  <c r="AG45" i="3"/>
  <c r="AH45" i="3"/>
  <c r="AI45" i="3"/>
  <c r="AJ45" i="3"/>
  <c r="AE46" i="3"/>
  <c r="AF46" i="3"/>
  <c r="AG46" i="3"/>
  <c r="AH46" i="3"/>
  <c r="AI46" i="3"/>
  <c r="AJ46" i="3"/>
  <c r="AE47" i="3"/>
  <c r="AF47" i="3"/>
  <c r="AG47" i="3"/>
  <c r="AH47" i="3"/>
  <c r="AI47" i="3"/>
  <c r="AJ47" i="3"/>
  <c r="AE48" i="3"/>
  <c r="AF48" i="3"/>
  <c r="AG48" i="3"/>
  <c r="AH48" i="3"/>
  <c r="AI48" i="3"/>
  <c r="AJ48" i="3"/>
  <c r="AE49" i="3"/>
  <c r="AF49" i="3"/>
  <c r="AG49" i="3"/>
  <c r="AH49" i="3"/>
  <c r="AI49" i="3"/>
  <c r="AJ49" i="3"/>
  <c r="AE50" i="3"/>
  <c r="AF50" i="3"/>
  <c r="AG50" i="3"/>
  <c r="AH50" i="3"/>
  <c r="AI50" i="3"/>
  <c r="AJ50" i="3"/>
  <c r="AE51" i="3"/>
  <c r="AF51" i="3"/>
  <c r="AG51" i="3"/>
  <c r="AH51" i="3"/>
  <c r="AI51" i="3"/>
  <c r="AJ51" i="3"/>
  <c r="AE52" i="3"/>
  <c r="AF52" i="3"/>
  <c r="AG52" i="3"/>
  <c r="AH52" i="3"/>
  <c r="AI52" i="3"/>
  <c r="AJ52" i="3"/>
  <c r="AE53" i="3"/>
  <c r="AF53" i="3"/>
  <c r="AG53" i="3"/>
  <c r="AH53" i="3"/>
  <c r="AI53" i="3"/>
  <c r="AJ53" i="3"/>
  <c r="AE54" i="3"/>
  <c r="AF54" i="3"/>
  <c r="AG54" i="3"/>
  <c r="AH54" i="3"/>
  <c r="AI54" i="3"/>
  <c r="AJ54" i="3"/>
  <c r="AE55" i="3"/>
  <c r="AF55" i="3"/>
  <c r="AG55" i="3"/>
  <c r="AH55" i="3"/>
  <c r="AI55" i="3"/>
  <c r="AJ55" i="3"/>
  <c r="AE56" i="3"/>
  <c r="AF56" i="3"/>
  <c r="AG56" i="3"/>
  <c r="AH56" i="3"/>
  <c r="AI56" i="3"/>
  <c r="AJ56" i="3"/>
  <c r="AE57" i="3"/>
  <c r="AF57" i="3"/>
  <c r="AG57" i="3"/>
  <c r="AH57" i="3"/>
  <c r="AI57" i="3"/>
  <c r="AJ57" i="3"/>
  <c r="AE58" i="3"/>
  <c r="AF58" i="3"/>
  <c r="AG58" i="3"/>
  <c r="AH58" i="3"/>
  <c r="AI58" i="3"/>
  <c r="AJ58" i="3"/>
  <c r="AE59" i="3"/>
  <c r="AF59" i="3"/>
  <c r="AG59" i="3"/>
  <c r="AH59" i="3"/>
  <c r="AI59" i="3"/>
  <c r="AJ59" i="3"/>
  <c r="AE60" i="3"/>
  <c r="AF60" i="3"/>
  <c r="AG60" i="3"/>
  <c r="AH60" i="3"/>
  <c r="AI60" i="3"/>
  <c r="AJ60" i="3"/>
  <c r="AE61" i="3"/>
  <c r="AF61" i="3"/>
  <c r="AG61" i="3"/>
  <c r="AH61" i="3"/>
  <c r="AI61" i="3"/>
  <c r="AJ61" i="3"/>
  <c r="AE62" i="3"/>
  <c r="AF62" i="3"/>
  <c r="AG62" i="3"/>
  <c r="AH62" i="3"/>
  <c r="AI62" i="3"/>
  <c r="AJ62" i="3"/>
  <c r="AE63" i="3"/>
  <c r="AF63" i="3"/>
  <c r="AG63" i="3"/>
  <c r="AH63" i="3"/>
  <c r="AI63" i="3"/>
  <c r="AJ63" i="3"/>
  <c r="AE64" i="3"/>
  <c r="AF64" i="3"/>
  <c r="AG64" i="3"/>
  <c r="AH64" i="3"/>
  <c r="AI64" i="3"/>
  <c r="AJ64" i="3"/>
  <c r="AE65" i="3"/>
  <c r="AF65" i="3"/>
  <c r="AG65" i="3"/>
  <c r="AH65" i="3"/>
  <c r="AI65" i="3"/>
  <c r="AJ65" i="3"/>
  <c r="AE66" i="3"/>
  <c r="AF66" i="3"/>
  <c r="AG66" i="3"/>
  <c r="AH66" i="3"/>
  <c r="AI66" i="3"/>
  <c r="AJ66" i="3"/>
  <c r="AE67" i="3"/>
  <c r="AF67" i="3"/>
  <c r="AG67" i="3"/>
  <c r="AH67" i="3"/>
  <c r="AI67" i="3"/>
  <c r="AJ67" i="3"/>
  <c r="AE68" i="3"/>
  <c r="AF68" i="3"/>
  <c r="AG68" i="3"/>
  <c r="AH68" i="3"/>
  <c r="AI68" i="3"/>
  <c r="AJ68" i="3"/>
  <c r="AE69" i="3"/>
  <c r="AF69" i="3"/>
  <c r="AG69" i="3"/>
  <c r="AH69" i="3"/>
  <c r="AI69" i="3"/>
  <c r="AJ69" i="3"/>
  <c r="AE70" i="3"/>
  <c r="AF70" i="3"/>
  <c r="AG70" i="3"/>
  <c r="AH70" i="3"/>
  <c r="AI70" i="3"/>
  <c r="AJ70" i="3"/>
  <c r="AE71" i="3"/>
  <c r="AF71" i="3"/>
  <c r="AG71" i="3"/>
  <c r="AH71" i="3"/>
  <c r="AI71" i="3"/>
  <c r="AJ71" i="3"/>
  <c r="AE72" i="3"/>
  <c r="AF72" i="3"/>
  <c r="AG72" i="3"/>
  <c r="AH72" i="3"/>
  <c r="AI72" i="3"/>
  <c r="AJ72" i="3"/>
  <c r="AE73" i="3"/>
  <c r="AF73" i="3"/>
  <c r="AG73" i="3"/>
  <c r="AH73" i="3"/>
  <c r="AI73" i="3"/>
  <c r="AJ73" i="3"/>
  <c r="AE74" i="3"/>
  <c r="AF74" i="3"/>
  <c r="AG74" i="3"/>
  <c r="AH74" i="3"/>
  <c r="AI74" i="3"/>
  <c r="AJ74" i="3"/>
  <c r="AE75" i="3"/>
  <c r="AF75" i="3"/>
  <c r="AG75" i="3"/>
  <c r="AH75" i="3"/>
  <c r="AI75" i="3"/>
  <c r="AJ75" i="3"/>
  <c r="AE76" i="3"/>
  <c r="AF76" i="3"/>
  <c r="AG76" i="3"/>
  <c r="AH76" i="3"/>
  <c r="AI76" i="3"/>
  <c r="AJ76" i="3"/>
  <c r="AE77" i="3"/>
  <c r="AF77" i="3"/>
  <c r="AG77" i="3"/>
  <c r="AH77" i="3"/>
  <c r="AI77" i="3"/>
  <c r="AJ77" i="3"/>
  <c r="AE78" i="3"/>
  <c r="AF78" i="3"/>
  <c r="AG78" i="3"/>
  <c r="AH78" i="3"/>
  <c r="AI78" i="3"/>
  <c r="AJ78" i="3"/>
  <c r="AE79" i="3"/>
  <c r="AF79" i="3"/>
  <c r="AG79" i="3"/>
  <c r="AH79" i="3"/>
  <c r="AI79" i="3"/>
  <c r="AJ79" i="3"/>
  <c r="AE80" i="3"/>
  <c r="AF80" i="3"/>
  <c r="AG80" i="3"/>
  <c r="AH80" i="3"/>
  <c r="AI80" i="3"/>
  <c r="AJ80" i="3"/>
  <c r="AE81" i="3"/>
  <c r="AF81" i="3"/>
  <c r="AG81" i="3"/>
  <c r="AH81" i="3"/>
  <c r="AI81" i="3"/>
  <c r="AJ81" i="3"/>
  <c r="AE82" i="3"/>
  <c r="AF82" i="3"/>
  <c r="AG82" i="3"/>
  <c r="AH82" i="3"/>
  <c r="AI82" i="3"/>
  <c r="AJ82" i="3"/>
  <c r="AE83" i="3"/>
  <c r="AF83" i="3"/>
  <c r="AG83" i="3"/>
  <c r="AH83" i="3"/>
  <c r="AI83" i="3"/>
  <c r="AJ83" i="3"/>
  <c r="AE84" i="3"/>
  <c r="AF84" i="3"/>
  <c r="AG84" i="3"/>
  <c r="AH84" i="3"/>
  <c r="AI84" i="3"/>
  <c r="AJ84" i="3"/>
  <c r="AE85" i="3"/>
  <c r="AF85" i="3"/>
  <c r="AG85" i="3"/>
  <c r="AH85" i="3"/>
  <c r="AI85" i="3"/>
  <c r="AJ85" i="3"/>
  <c r="AE86" i="3"/>
  <c r="AF86" i="3"/>
  <c r="AG86" i="3"/>
  <c r="AH86" i="3"/>
  <c r="AI86" i="3"/>
  <c r="AJ86" i="3"/>
  <c r="AE87" i="3"/>
  <c r="AF87" i="3"/>
  <c r="AG87" i="3"/>
  <c r="AH87" i="3"/>
  <c r="AI87" i="3"/>
  <c r="AJ87" i="3"/>
  <c r="AE88" i="3"/>
  <c r="AF88" i="3"/>
  <c r="AG88" i="3"/>
  <c r="AH88" i="3"/>
  <c r="AI88" i="3"/>
  <c r="AJ88" i="3"/>
  <c r="AE89" i="3"/>
  <c r="AF89" i="3"/>
  <c r="AG89" i="3"/>
  <c r="AH89" i="3"/>
  <c r="AI89" i="3"/>
  <c r="AJ89" i="3"/>
  <c r="AE90" i="3"/>
  <c r="AF90" i="3"/>
  <c r="AG90" i="3"/>
  <c r="AH90" i="3"/>
  <c r="AI90" i="3"/>
  <c r="AJ90" i="3"/>
  <c r="AE91" i="3"/>
  <c r="AF91" i="3"/>
  <c r="AG91" i="3"/>
  <c r="AH91" i="3"/>
  <c r="AI91" i="3"/>
  <c r="AJ91" i="3"/>
  <c r="AE92" i="3"/>
  <c r="AF92" i="3"/>
  <c r="AG92" i="3"/>
  <c r="AH92" i="3"/>
  <c r="AI92" i="3"/>
  <c r="AJ92" i="3"/>
  <c r="AE93" i="3"/>
  <c r="AF93" i="3"/>
  <c r="AG93" i="3"/>
  <c r="AH93" i="3"/>
  <c r="AI93" i="3"/>
  <c r="AJ93" i="3"/>
  <c r="AE94" i="3"/>
  <c r="AF94" i="3"/>
  <c r="AG94" i="3"/>
  <c r="AH94" i="3"/>
  <c r="AI94" i="3"/>
  <c r="AJ94" i="3"/>
  <c r="AE95" i="3"/>
  <c r="AF95" i="3"/>
  <c r="AG95" i="3"/>
  <c r="AH95" i="3"/>
  <c r="AI95" i="3"/>
  <c r="AJ95" i="3"/>
  <c r="AE96" i="3"/>
  <c r="AF96" i="3"/>
  <c r="AG96" i="3"/>
  <c r="AH96" i="3"/>
  <c r="AI96" i="3"/>
  <c r="AJ96" i="3"/>
  <c r="AE97" i="3"/>
  <c r="AF97" i="3"/>
  <c r="AG97" i="3"/>
  <c r="AH97" i="3"/>
  <c r="AI97" i="3"/>
  <c r="AJ97" i="3"/>
  <c r="AE98" i="3"/>
  <c r="AF98" i="3"/>
  <c r="AG98" i="3"/>
  <c r="AH98" i="3"/>
  <c r="AI98" i="3"/>
  <c r="AJ98" i="3"/>
  <c r="AE99" i="3"/>
  <c r="AF99" i="3"/>
  <c r="AG99" i="3"/>
  <c r="AH99" i="3"/>
  <c r="AI99" i="3"/>
  <c r="AJ99" i="3"/>
  <c r="AE100" i="3"/>
  <c r="AF100" i="3"/>
  <c r="AG100" i="3"/>
  <c r="AH100" i="3"/>
  <c r="AI100" i="3"/>
  <c r="AJ100" i="3"/>
  <c r="AE101" i="3"/>
  <c r="AF101" i="3"/>
  <c r="AG101" i="3"/>
  <c r="AH101" i="3"/>
  <c r="AI101" i="3"/>
  <c r="AJ101" i="3"/>
  <c r="AE102" i="3"/>
  <c r="AF102" i="3"/>
  <c r="AG102" i="3"/>
  <c r="AH102" i="3"/>
  <c r="AI102" i="3"/>
  <c r="AJ102" i="3"/>
  <c r="AE103" i="3"/>
  <c r="AF103" i="3"/>
  <c r="AG103" i="3"/>
  <c r="AH103" i="3"/>
  <c r="AI103" i="3"/>
  <c r="AJ103" i="3"/>
  <c r="AE104" i="3"/>
  <c r="AF104" i="3"/>
  <c r="AG104" i="3"/>
  <c r="AH104" i="3"/>
  <c r="AI104" i="3"/>
  <c r="AJ104" i="3"/>
  <c r="AE105" i="3"/>
  <c r="AF105" i="3"/>
  <c r="AG105" i="3"/>
  <c r="AH105" i="3"/>
  <c r="AI105" i="3"/>
  <c r="AJ105" i="3"/>
  <c r="AE106" i="3"/>
  <c r="AF106" i="3"/>
  <c r="AG106" i="3"/>
  <c r="AH106" i="3"/>
  <c r="AI106" i="3"/>
  <c r="AJ106" i="3"/>
  <c r="AE107" i="3"/>
  <c r="AF107" i="3"/>
  <c r="AG107" i="3"/>
  <c r="AH107" i="3"/>
  <c r="AI107" i="3"/>
  <c r="AJ107" i="3"/>
  <c r="AE108" i="3"/>
  <c r="AF108" i="3"/>
  <c r="AG108" i="3"/>
  <c r="AH108" i="3"/>
  <c r="AI108" i="3"/>
  <c r="AJ108" i="3"/>
  <c r="AE109" i="3"/>
  <c r="AF109" i="3"/>
  <c r="AG109" i="3"/>
  <c r="AH109" i="3"/>
  <c r="AI109" i="3"/>
  <c r="AJ109" i="3"/>
  <c r="AE110" i="3"/>
  <c r="AF110" i="3"/>
  <c r="AG110" i="3"/>
  <c r="AH110" i="3"/>
  <c r="AI110" i="3"/>
  <c r="AJ110" i="3"/>
  <c r="AE111" i="3"/>
  <c r="AF111" i="3"/>
  <c r="AG111" i="3"/>
  <c r="AH111" i="3"/>
  <c r="AI111" i="3"/>
  <c r="AJ111" i="3"/>
  <c r="AE112" i="3"/>
  <c r="AF112" i="3"/>
  <c r="AG112" i="3"/>
  <c r="AH112" i="3"/>
  <c r="AI112" i="3"/>
  <c r="AJ112" i="3"/>
  <c r="AE113" i="3"/>
  <c r="AF113" i="3"/>
  <c r="AG113" i="3"/>
  <c r="AH113" i="3"/>
  <c r="AI113" i="3"/>
  <c r="AJ113" i="3"/>
  <c r="AE114" i="3"/>
  <c r="AF114" i="3"/>
  <c r="AG114" i="3"/>
  <c r="AH114" i="3"/>
  <c r="AI114" i="3"/>
  <c r="AJ114" i="3"/>
  <c r="AE115" i="3"/>
  <c r="AF115" i="3"/>
  <c r="AG115" i="3"/>
  <c r="AH115" i="3"/>
  <c r="AI115" i="3"/>
  <c r="AJ115" i="3"/>
  <c r="AE116" i="3"/>
  <c r="AF116" i="3"/>
  <c r="AG116" i="3"/>
  <c r="AH116" i="3"/>
  <c r="AI116" i="3"/>
  <c r="AJ116" i="3"/>
  <c r="AE117" i="3"/>
  <c r="AF117" i="3"/>
  <c r="AG117" i="3"/>
  <c r="AH117" i="3"/>
  <c r="AI117" i="3"/>
  <c r="AJ117" i="3"/>
  <c r="AE118" i="3"/>
  <c r="AF118" i="3"/>
  <c r="AG118" i="3"/>
  <c r="AH118" i="3"/>
  <c r="AI118" i="3"/>
  <c r="AJ118" i="3"/>
  <c r="AE119" i="3"/>
  <c r="AF119" i="3"/>
  <c r="AG119" i="3"/>
  <c r="AH119" i="3"/>
  <c r="AI119" i="3"/>
  <c r="AJ119" i="3"/>
  <c r="AE120" i="3"/>
  <c r="AF120" i="3"/>
  <c r="AG120" i="3"/>
  <c r="AH120" i="3"/>
  <c r="AI120" i="3"/>
  <c r="AJ120" i="3"/>
  <c r="AE121" i="3"/>
  <c r="AF121" i="3"/>
  <c r="AG121" i="3"/>
  <c r="AH121" i="3"/>
  <c r="AI121" i="3"/>
  <c r="AJ121" i="3"/>
  <c r="AE122" i="3"/>
  <c r="AF122" i="3"/>
  <c r="AG122" i="3"/>
  <c r="AH122" i="3"/>
  <c r="AI122" i="3"/>
  <c r="AJ122" i="3"/>
  <c r="AE123" i="3"/>
  <c r="AF123" i="3"/>
  <c r="AG123" i="3"/>
  <c r="AH123" i="3"/>
  <c r="AI123" i="3"/>
  <c r="AJ123" i="3"/>
  <c r="AE124" i="3"/>
  <c r="AF124" i="3"/>
  <c r="AG124" i="3"/>
  <c r="AH124" i="3"/>
  <c r="AI124" i="3"/>
  <c r="AJ124" i="3"/>
  <c r="AE125" i="3"/>
  <c r="AF125" i="3"/>
  <c r="AG125" i="3"/>
  <c r="AH125" i="3"/>
  <c r="AI125" i="3"/>
  <c r="AJ125" i="3"/>
  <c r="AE126" i="3"/>
  <c r="AF126" i="3"/>
  <c r="AG126" i="3"/>
  <c r="AH126" i="3"/>
  <c r="AI126" i="3"/>
  <c r="AJ126" i="3"/>
  <c r="AE127" i="3"/>
  <c r="AF127" i="3"/>
  <c r="AG127" i="3"/>
  <c r="AH127" i="3"/>
  <c r="AI127" i="3"/>
  <c r="AJ127" i="3"/>
  <c r="AE128" i="3"/>
  <c r="AF128" i="3"/>
  <c r="AG128" i="3"/>
  <c r="AH128" i="3"/>
  <c r="AI128" i="3"/>
  <c r="AJ128" i="3"/>
  <c r="AE129" i="3"/>
  <c r="AF129" i="3"/>
  <c r="AG129" i="3"/>
  <c r="AH129" i="3"/>
  <c r="AI129" i="3"/>
  <c r="AJ129" i="3"/>
  <c r="AE130" i="3"/>
  <c r="AF130" i="3"/>
  <c r="AG130" i="3"/>
  <c r="AH130" i="3"/>
  <c r="AI130" i="3"/>
  <c r="AJ130" i="3"/>
  <c r="AE131" i="3"/>
  <c r="AF131" i="3"/>
  <c r="AG131" i="3"/>
  <c r="AH131" i="3"/>
  <c r="AI131" i="3"/>
  <c r="AJ131" i="3"/>
  <c r="AE132" i="3"/>
  <c r="AF132" i="3"/>
  <c r="AG132" i="3"/>
  <c r="AH132" i="3"/>
  <c r="AI132" i="3"/>
  <c r="AJ132" i="3"/>
  <c r="AE133" i="3"/>
  <c r="AF133" i="3"/>
  <c r="AG133" i="3"/>
  <c r="AH133" i="3"/>
  <c r="AI133" i="3"/>
  <c r="AJ133" i="3"/>
  <c r="AE134" i="3"/>
  <c r="AF134" i="3"/>
  <c r="AG134" i="3"/>
  <c r="AH134" i="3"/>
  <c r="AI134" i="3"/>
  <c r="AJ134" i="3"/>
  <c r="AE135" i="3"/>
  <c r="AF135" i="3"/>
  <c r="AG135" i="3"/>
  <c r="AH135" i="3"/>
  <c r="AI135" i="3"/>
  <c r="AJ135" i="3"/>
  <c r="AE136" i="3"/>
  <c r="AF136" i="3"/>
  <c r="AG136" i="3"/>
  <c r="AH136" i="3"/>
  <c r="AI136" i="3"/>
  <c r="AJ136" i="3"/>
  <c r="AE137" i="3"/>
  <c r="AF137" i="3"/>
  <c r="AG137" i="3"/>
  <c r="AH137" i="3"/>
  <c r="AI137" i="3"/>
  <c r="AJ137" i="3"/>
  <c r="AE138" i="3"/>
  <c r="AF138" i="3"/>
  <c r="AG138" i="3"/>
  <c r="AH138" i="3"/>
  <c r="AI138" i="3"/>
  <c r="AJ138" i="3"/>
  <c r="AE139" i="3"/>
  <c r="AF139" i="3"/>
  <c r="AG139" i="3"/>
  <c r="AH139" i="3"/>
  <c r="AI139" i="3"/>
  <c r="AJ139" i="3"/>
  <c r="AE140" i="3"/>
  <c r="AF140" i="3"/>
  <c r="AG140" i="3"/>
  <c r="AH140" i="3"/>
  <c r="AI140" i="3"/>
  <c r="AJ140" i="3"/>
  <c r="AE141" i="3"/>
  <c r="AF141" i="3"/>
  <c r="AG141" i="3"/>
  <c r="AH141" i="3"/>
  <c r="AI141" i="3"/>
  <c r="AJ141" i="3"/>
  <c r="AE142" i="3"/>
  <c r="AF142" i="3"/>
  <c r="AG142" i="3"/>
  <c r="AH142" i="3"/>
  <c r="AI142" i="3"/>
  <c r="AJ142" i="3"/>
  <c r="AE143" i="3"/>
  <c r="AF143" i="3"/>
  <c r="AG143" i="3"/>
  <c r="AH143" i="3"/>
  <c r="AI143" i="3"/>
  <c r="AJ143" i="3"/>
  <c r="AE144" i="3"/>
  <c r="AF144" i="3"/>
  <c r="AG144" i="3"/>
  <c r="AH144" i="3"/>
  <c r="AI144" i="3"/>
  <c r="AJ144" i="3"/>
  <c r="AE145" i="3"/>
  <c r="AF145" i="3"/>
  <c r="AG145" i="3"/>
  <c r="AH145" i="3"/>
  <c r="AI145" i="3"/>
  <c r="AJ145" i="3"/>
  <c r="AE146" i="3"/>
  <c r="AF146" i="3"/>
  <c r="AG146" i="3"/>
  <c r="AH146" i="3"/>
  <c r="AI146" i="3"/>
  <c r="AJ146" i="3"/>
  <c r="AE147" i="3"/>
  <c r="AF147" i="3"/>
  <c r="AG147" i="3"/>
  <c r="AH147" i="3"/>
  <c r="AI147" i="3"/>
  <c r="AJ147" i="3"/>
  <c r="AE148" i="3"/>
  <c r="AF148" i="3"/>
  <c r="AG148" i="3"/>
  <c r="AH148" i="3"/>
  <c r="AI148" i="3"/>
  <c r="AJ148" i="3"/>
  <c r="AE149" i="3"/>
  <c r="AF149" i="3"/>
  <c r="AG149" i="3"/>
  <c r="AH149" i="3"/>
  <c r="AI149" i="3"/>
  <c r="AJ149" i="3"/>
  <c r="AE150" i="3"/>
  <c r="AF150" i="3"/>
  <c r="AG150" i="3"/>
  <c r="AH150" i="3"/>
  <c r="AI150" i="3"/>
  <c r="AJ150" i="3"/>
  <c r="AE151" i="3"/>
  <c r="AF151" i="3"/>
  <c r="AG151" i="3"/>
  <c r="AH151" i="3"/>
  <c r="AI151" i="3"/>
  <c r="AJ151" i="3"/>
  <c r="AE152" i="3"/>
  <c r="AF152" i="3"/>
  <c r="AG152" i="3"/>
  <c r="AH152" i="3"/>
  <c r="AI152" i="3"/>
  <c r="AJ152" i="3"/>
  <c r="AE153" i="3"/>
  <c r="AF153" i="3"/>
  <c r="AG153" i="3"/>
  <c r="AH153" i="3"/>
  <c r="AI153" i="3"/>
  <c r="AJ153" i="3"/>
  <c r="AE154" i="3"/>
  <c r="AF154" i="3"/>
  <c r="AG154" i="3"/>
  <c r="AH154" i="3"/>
  <c r="AI154" i="3"/>
  <c r="AJ154" i="3"/>
  <c r="AE155" i="3"/>
  <c r="AF155" i="3"/>
  <c r="AG155" i="3"/>
  <c r="AH155" i="3"/>
  <c r="AI155" i="3"/>
  <c r="AJ155" i="3"/>
  <c r="AE156" i="3"/>
  <c r="AF156" i="3"/>
  <c r="AG156" i="3"/>
  <c r="AH156" i="3"/>
  <c r="AI156" i="3"/>
  <c r="AJ156" i="3"/>
  <c r="AE157" i="3"/>
  <c r="AF157" i="3"/>
  <c r="AG157" i="3"/>
  <c r="AH157" i="3"/>
  <c r="AI157" i="3"/>
  <c r="AJ157" i="3"/>
  <c r="AE158" i="3"/>
  <c r="AF158" i="3"/>
  <c r="AG158" i="3"/>
  <c r="AH158" i="3"/>
  <c r="AI158" i="3"/>
  <c r="AJ158" i="3"/>
  <c r="AE159" i="3"/>
  <c r="AF159" i="3"/>
  <c r="AG159" i="3"/>
  <c r="AH159" i="3"/>
  <c r="AI159" i="3"/>
  <c r="AJ159" i="3"/>
  <c r="AE160" i="3"/>
  <c r="AF160" i="3"/>
  <c r="AG160" i="3"/>
  <c r="AH160" i="3"/>
  <c r="AI160" i="3"/>
  <c r="AJ160" i="3"/>
  <c r="AE161" i="3"/>
  <c r="AF161" i="3"/>
  <c r="AG161" i="3"/>
  <c r="AH161" i="3"/>
  <c r="AI161" i="3"/>
  <c r="AJ161" i="3"/>
  <c r="AE162" i="3"/>
  <c r="AF162" i="3"/>
  <c r="AG162" i="3"/>
  <c r="AH162" i="3"/>
  <c r="AI162" i="3"/>
  <c r="AJ162" i="3"/>
  <c r="AE163" i="3"/>
  <c r="AF163" i="3"/>
  <c r="AG163" i="3"/>
  <c r="AH163" i="3"/>
  <c r="AI163" i="3"/>
  <c r="AJ163" i="3"/>
  <c r="AE164" i="3"/>
  <c r="AF164" i="3"/>
  <c r="AG164" i="3"/>
  <c r="AH164" i="3"/>
  <c r="AI164" i="3"/>
  <c r="AJ164" i="3"/>
  <c r="AE165" i="3"/>
  <c r="AF165" i="3"/>
  <c r="AG165" i="3"/>
  <c r="AH165" i="3"/>
  <c r="AI165" i="3"/>
  <c r="AJ165" i="3"/>
  <c r="AE166" i="3"/>
  <c r="AF166" i="3"/>
  <c r="AG166" i="3"/>
  <c r="AH166" i="3"/>
  <c r="AI166" i="3"/>
  <c r="AJ166" i="3"/>
  <c r="AE167" i="3"/>
  <c r="AF167" i="3"/>
  <c r="AG167" i="3"/>
  <c r="AH167" i="3"/>
  <c r="AI167" i="3"/>
  <c r="AJ167" i="3"/>
  <c r="AE168" i="3"/>
  <c r="AF168" i="3"/>
  <c r="AG168" i="3"/>
  <c r="AH168" i="3"/>
  <c r="AI168" i="3"/>
  <c r="AJ168" i="3"/>
  <c r="AE169" i="3"/>
  <c r="AF169" i="3"/>
  <c r="AG169" i="3"/>
  <c r="AH169" i="3"/>
  <c r="AI169" i="3"/>
  <c r="AJ169" i="3"/>
  <c r="AE170" i="3"/>
  <c r="AF170" i="3"/>
  <c r="AG170" i="3"/>
  <c r="AH170" i="3"/>
  <c r="AI170" i="3"/>
  <c r="AJ170" i="3"/>
  <c r="AE171" i="3"/>
  <c r="AF171" i="3"/>
  <c r="AG171" i="3"/>
  <c r="AH171" i="3"/>
  <c r="AI171" i="3"/>
  <c r="AJ171" i="3"/>
  <c r="AE172" i="3"/>
  <c r="AF172" i="3"/>
  <c r="AG172" i="3"/>
  <c r="AH172" i="3"/>
  <c r="AI172" i="3"/>
  <c r="AJ172" i="3"/>
  <c r="AE173" i="3"/>
  <c r="AF173" i="3"/>
  <c r="AG173" i="3"/>
  <c r="AH173" i="3"/>
  <c r="AI173" i="3"/>
  <c r="AJ173" i="3"/>
  <c r="AE174" i="3"/>
  <c r="AF174" i="3"/>
  <c r="AG174" i="3"/>
  <c r="AH174" i="3"/>
  <c r="AI174" i="3"/>
  <c r="AJ174" i="3"/>
  <c r="AE175" i="3"/>
  <c r="AF175" i="3"/>
  <c r="AG175" i="3"/>
  <c r="AH175" i="3"/>
  <c r="AI175" i="3"/>
  <c r="AJ175" i="3"/>
  <c r="AE176" i="3"/>
  <c r="AF176" i="3"/>
  <c r="AG176" i="3"/>
  <c r="AH176" i="3"/>
  <c r="AI176" i="3"/>
  <c r="AJ176" i="3"/>
  <c r="AE177" i="3"/>
  <c r="AF177" i="3"/>
  <c r="AG177" i="3"/>
  <c r="AH177" i="3"/>
  <c r="AI177" i="3"/>
  <c r="AJ177" i="3"/>
  <c r="AE178" i="3"/>
  <c r="AF178" i="3"/>
  <c r="AG178" i="3"/>
  <c r="AH178" i="3"/>
  <c r="AI178" i="3"/>
  <c r="AJ178" i="3"/>
  <c r="AE179" i="3"/>
  <c r="AF179" i="3"/>
  <c r="AG179" i="3"/>
  <c r="AH179" i="3"/>
  <c r="AI179" i="3"/>
  <c r="AJ179" i="3"/>
  <c r="AE180" i="3"/>
  <c r="AF180" i="3"/>
  <c r="AG180" i="3"/>
  <c r="AH180" i="3"/>
  <c r="AI180" i="3"/>
  <c r="AJ180" i="3"/>
  <c r="AE181" i="3"/>
  <c r="AF181" i="3"/>
  <c r="AG181" i="3"/>
  <c r="AH181" i="3"/>
  <c r="AI181" i="3"/>
  <c r="AJ181" i="3"/>
  <c r="AE182" i="3"/>
  <c r="AF182" i="3"/>
  <c r="AG182" i="3"/>
  <c r="AH182" i="3"/>
  <c r="AI182" i="3"/>
  <c r="AJ182" i="3"/>
  <c r="AE183" i="3"/>
  <c r="AF183" i="3"/>
  <c r="AG183" i="3"/>
  <c r="AH183" i="3"/>
  <c r="AI183" i="3"/>
  <c r="AJ183" i="3"/>
  <c r="AE184" i="3"/>
  <c r="AF184" i="3"/>
  <c r="AG184" i="3"/>
  <c r="AH184" i="3"/>
  <c r="AI184" i="3"/>
  <c r="AJ184" i="3"/>
  <c r="AE185" i="3"/>
  <c r="AF185" i="3"/>
  <c r="AG185" i="3"/>
  <c r="AH185" i="3"/>
  <c r="AI185" i="3"/>
  <c r="AJ185" i="3"/>
  <c r="AE186" i="3"/>
  <c r="AF186" i="3"/>
  <c r="AG186" i="3"/>
  <c r="AH186" i="3"/>
  <c r="AI186" i="3"/>
  <c r="AJ186" i="3"/>
  <c r="AE187" i="3"/>
  <c r="AF187" i="3"/>
  <c r="AG187" i="3"/>
  <c r="AH187" i="3"/>
  <c r="AI187" i="3"/>
  <c r="AJ187" i="3"/>
  <c r="AE188" i="3"/>
  <c r="AF188" i="3"/>
  <c r="AG188" i="3"/>
  <c r="AH188" i="3"/>
  <c r="AI188" i="3"/>
  <c r="AJ188" i="3"/>
  <c r="AE189" i="3"/>
  <c r="AF189" i="3"/>
  <c r="AG189" i="3"/>
  <c r="AH189" i="3"/>
  <c r="AI189" i="3"/>
  <c r="AJ189" i="3"/>
  <c r="AE190" i="3"/>
  <c r="AF190" i="3"/>
  <c r="AG190" i="3"/>
  <c r="AH190" i="3"/>
  <c r="AI190" i="3"/>
  <c r="AJ190" i="3"/>
  <c r="AE191" i="3"/>
  <c r="AF191" i="3"/>
  <c r="AG191" i="3"/>
  <c r="AH191" i="3"/>
  <c r="AI191" i="3"/>
  <c r="AJ191" i="3"/>
  <c r="AE192" i="3"/>
  <c r="AF192" i="3"/>
  <c r="AG192" i="3"/>
  <c r="AH192" i="3"/>
  <c r="AI192" i="3"/>
  <c r="AJ192" i="3"/>
  <c r="AE193" i="3"/>
  <c r="AF193" i="3"/>
  <c r="AG193" i="3"/>
  <c r="AH193" i="3"/>
  <c r="AI193" i="3"/>
  <c r="AJ193" i="3"/>
  <c r="AE194" i="3"/>
  <c r="AF194" i="3"/>
  <c r="AG194" i="3"/>
  <c r="AH194" i="3"/>
  <c r="AI194" i="3"/>
  <c r="AJ194" i="3"/>
  <c r="AE195" i="3"/>
  <c r="AF195" i="3"/>
  <c r="AG195" i="3"/>
  <c r="AH195" i="3"/>
  <c r="AI195" i="3"/>
  <c r="AJ195" i="3"/>
  <c r="AE196" i="3"/>
  <c r="AF196" i="3"/>
  <c r="AG196" i="3"/>
  <c r="AH196" i="3"/>
  <c r="AI196" i="3"/>
  <c r="AJ196" i="3"/>
  <c r="AE197" i="3"/>
  <c r="AF197" i="3"/>
  <c r="AG197" i="3"/>
  <c r="AH197" i="3"/>
  <c r="AI197" i="3"/>
  <c r="AJ197" i="3"/>
  <c r="AE198" i="3"/>
  <c r="AF198" i="3"/>
  <c r="AG198" i="3"/>
  <c r="AH198" i="3"/>
  <c r="AI198" i="3"/>
  <c r="AJ198" i="3"/>
  <c r="AE199" i="3"/>
  <c r="AF199" i="3"/>
  <c r="AG199" i="3"/>
  <c r="AH199" i="3"/>
  <c r="AI199" i="3"/>
  <c r="AJ199" i="3"/>
  <c r="AE200" i="3"/>
  <c r="AF200" i="3"/>
  <c r="AG200" i="3"/>
  <c r="AH200" i="3"/>
  <c r="AI200" i="3"/>
  <c r="AJ200" i="3"/>
  <c r="AE201" i="3"/>
  <c r="AF201" i="3"/>
  <c r="AG201" i="3"/>
  <c r="AH201" i="3"/>
  <c r="AI201" i="3"/>
  <c r="AJ201" i="3"/>
  <c r="AE202" i="3"/>
  <c r="AF202" i="3"/>
  <c r="AG202" i="3"/>
  <c r="AH202" i="3"/>
  <c r="AI202" i="3"/>
  <c r="AJ202" i="3"/>
  <c r="AE203" i="3"/>
  <c r="AF203" i="3"/>
  <c r="AG203" i="3"/>
  <c r="AH203" i="3"/>
  <c r="AI203" i="3"/>
  <c r="AJ203" i="3"/>
  <c r="AE204" i="3"/>
  <c r="AF204" i="3"/>
  <c r="AG204" i="3"/>
  <c r="AH204" i="3"/>
  <c r="AI204" i="3"/>
  <c r="AJ204" i="3"/>
  <c r="AE205" i="3"/>
  <c r="AF205" i="3"/>
  <c r="AG205" i="3"/>
  <c r="AH205" i="3"/>
  <c r="AI205" i="3"/>
  <c r="AJ205" i="3"/>
  <c r="AE206" i="3"/>
  <c r="AF206" i="3"/>
  <c r="AG206" i="3"/>
  <c r="AH206" i="3"/>
  <c r="AI206" i="3"/>
  <c r="AJ206" i="3"/>
  <c r="AE207" i="3"/>
  <c r="AF207" i="3"/>
  <c r="AG207" i="3"/>
  <c r="AH207" i="3"/>
  <c r="AI207" i="3"/>
  <c r="AJ207" i="3"/>
  <c r="AE208" i="3"/>
  <c r="AF208" i="3"/>
  <c r="AG208" i="3"/>
  <c r="AH208" i="3"/>
  <c r="AI208" i="3"/>
  <c r="AJ208" i="3"/>
  <c r="AE209" i="3"/>
  <c r="AF209" i="3"/>
  <c r="AG209" i="3"/>
  <c r="AH209" i="3"/>
  <c r="AI209" i="3"/>
  <c r="AJ209" i="3"/>
  <c r="AE210" i="3"/>
  <c r="AF210" i="3"/>
  <c r="AG210" i="3"/>
  <c r="AH210" i="3"/>
  <c r="AI210" i="3"/>
  <c r="AJ210" i="3"/>
  <c r="AE211" i="3"/>
  <c r="AF211" i="3"/>
  <c r="AG211" i="3"/>
  <c r="AH211" i="3"/>
  <c r="AI211" i="3"/>
  <c r="AJ211" i="3"/>
  <c r="AE212" i="3"/>
  <c r="AF212" i="3"/>
  <c r="AG212" i="3"/>
  <c r="AH212" i="3"/>
  <c r="AI212" i="3"/>
  <c r="AJ212" i="3"/>
  <c r="AE213" i="3"/>
  <c r="AF213" i="3"/>
  <c r="AG213" i="3"/>
  <c r="AH213" i="3"/>
  <c r="AI213" i="3"/>
  <c r="AJ213" i="3"/>
  <c r="AE214" i="3"/>
  <c r="AF214" i="3"/>
  <c r="AG214" i="3"/>
  <c r="AH214" i="3"/>
  <c r="AI214" i="3"/>
  <c r="AJ214" i="3"/>
  <c r="AE215" i="3"/>
  <c r="AF215" i="3"/>
  <c r="AG215" i="3"/>
  <c r="AH215" i="3"/>
  <c r="AI215" i="3"/>
  <c r="AJ215" i="3"/>
  <c r="AE216" i="3"/>
  <c r="AF216" i="3"/>
  <c r="AG216" i="3"/>
  <c r="AH216" i="3"/>
  <c r="AI216" i="3"/>
  <c r="AJ216" i="3"/>
  <c r="AE217" i="3"/>
  <c r="AF217" i="3"/>
  <c r="AG217" i="3"/>
  <c r="AH217" i="3"/>
  <c r="AI217" i="3"/>
  <c r="AJ217" i="3"/>
  <c r="AE218" i="3"/>
  <c r="AF218" i="3"/>
  <c r="AG218" i="3"/>
  <c r="AH218" i="3"/>
  <c r="AI218" i="3"/>
  <c r="AJ218" i="3"/>
  <c r="AE219" i="3"/>
  <c r="AF219" i="3"/>
  <c r="AG219" i="3"/>
  <c r="AH219" i="3"/>
  <c r="AI219" i="3"/>
  <c r="AJ219" i="3"/>
  <c r="AE220" i="3"/>
  <c r="AF220" i="3"/>
  <c r="AG220" i="3"/>
  <c r="AH220" i="3"/>
  <c r="AI220" i="3"/>
  <c r="AJ220" i="3"/>
  <c r="AE221" i="3"/>
  <c r="AF221" i="3"/>
  <c r="AG221" i="3"/>
  <c r="AH221" i="3"/>
  <c r="AI221" i="3"/>
  <c r="AJ221" i="3"/>
  <c r="AE222" i="3"/>
  <c r="AF222" i="3"/>
  <c r="AG222" i="3"/>
  <c r="AH222" i="3"/>
  <c r="AI222" i="3"/>
  <c r="AJ222" i="3"/>
  <c r="AE223" i="3"/>
  <c r="AF223" i="3"/>
  <c r="AG223" i="3"/>
  <c r="AH223" i="3"/>
  <c r="AI223" i="3"/>
  <c r="AJ223" i="3"/>
  <c r="AE224" i="3"/>
  <c r="AF224" i="3"/>
  <c r="AG224" i="3"/>
  <c r="AH224" i="3"/>
  <c r="AI224" i="3"/>
  <c r="AJ224" i="3"/>
  <c r="AE225" i="3"/>
  <c r="AF225" i="3"/>
  <c r="AG225" i="3"/>
  <c r="AH225" i="3"/>
  <c r="AI225" i="3"/>
  <c r="AJ225" i="3"/>
  <c r="AE226" i="3"/>
  <c r="AF226" i="3"/>
  <c r="AG226" i="3"/>
  <c r="AH226" i="3"/>
  <c r="AI226" i="3"/>
  <c r="AJ226" i="3"/>
  <c r="AE227" i="3"/>
  <c r="AF227" i="3"/>
  <c r="AG227" i="3"/>
  <c r="AH227" i="3"/>
  <c r="AI227" i="3"/>
  <c r="AJ227" i="3"/>
  <c r="AE228" i="3"/>
  <c r="AF228" i="3"/>
  <c r="AG228" i="3"/>
  <c r="AH228" i="3"/>
  <c r="AI228" i="3"/>
  <c r="AJ228" i="3"/>
  <c r="AE229" i="3"/>
  <c r="AF229" i="3"/>
  <c r="AG229" i="3"/>
  <c r="AH229" i="3"/>
  <c r="AI229" i="3"/>
  <c r="AJ229" i="3"/>
  <c r="AE230" i="3"/>
  <c r="AF230" i="3"/>
  <c r="AG230" i="3"/>
  <c r="AH230" i="3"/>
  <c r="AI230" i="3"/>
  <c r="AJ230" i="3"/>
  <c r="AE231" i="3"/>
  <c r="AF231" i="3"/>
  <c r="AG231" i="3"/>
  <c r="AH231" i="3"/>
  <c r="AI231" i="3"/>
  <c r="AJ231" i="3"/>
  <c r="AE232" i="3"/>
  <c r="AF232" i="3"/>
  <c r="AG232" i="3"/>
  <c r="AH232" i="3"/>
  <c r="AI232" i="3"/>
  <c r="AJ232" i="3"/>
  <c r="AE233" i="3"/>
  <c r="AF233" i="3"/>
  <c r="AG233" i="3"/>
  <c r="AH233" i="3"/>
  <c r="AI233" i="3"/>
  <c r="AJ233" i="3"/>
  <c r="AE234" i="3"/>
  <c r="AF234" i="3"/>
  <c r="AG234" i="3"/>
  <c r="AH234" i="3"/>
  <c r="AI234" i="3"/>
  <c r="AJ234" i="3"/>
  <c r="AE235" i="3"/>
  <c r="AF235" i="3"/>
  <c r="AG235" i="3"/>
  <c r="AH235" i="3"/>
  <c r="AI235" i="3"/>
  <c r="AJ235" i="3"/>
  <c r="AE236" i="3"/>
  <c r="AF236" i="3"/>
  <c r="AG236" i="3"/>
  <c r="AH236" i="3"/>
  <c r="AI236" i="3"/>
  <c r="AJ236" i="3"/>
  <c r="AE237" i="3"/>
  <c r="AF237" i="3"/>
  <c r="AG237" i="3"/>
  <c r="AH237" i="3"/>
  <c r="AI237" i="3"/>
  <c r="AJ237" i="3"/>
  <c r="AE238" i="3"/>
  <c r="AF238" i="3"/>
  <c r="AG238" i="3"/>
  <c r="AH238" i="3"/>
  <c r="AI238" i="3"/>
  <c r="AJ238" i="3"/>
  <c r="AE239" i="3"/>
  <c r="AF239" i="3"/>
  <c r="AG239" i="3"/>
  <c r="AH239" i="3"/>
  <c r="AI239" i="3"/>
  <c r="AJ239" i="3"/>
  <c r="AE240" i="3"/>
  <c r="AF240" i="3"/>
  <c r="AG240" i="3"/>
  <c r="AH240" i="3"/>
  <c r="AI240" i="3"/>
  <c r="AJ240" i="3"/>
  <c r="AE241" i="3"/>
  <c r="AF241" i="3"/>
  <c r="AG241" i="3"/>
  <c r="AH241" i="3"/>
  <c r="AI241" i="3"/>
  <c r="AJ241" i="3"/>
  <c r="AE242" i="3"/>
  <c r="AF242" i="3"/>
  <c r="AG242" i="3"/>
  <c r="AH242" i="3"/>
  <c r="AI242" i="3"/>
  <c r="AJ242" i="3"/>
  <c r="AE243" i="3"/>
  <c r="AF243" i="3"/>
  <c r="AG243" i="3"/>
  <c r="AH243" i="3"/>
  <c r="AI243" i="3"/>
  <c r="AJ243" i="3"/>
  <c r="AE244" i="3"/>
  <c r="AF244" i="3"/>
  <c r="AG244" i="3"/>
  <c r="AH244" i="3"/>
  <c r="AI244" i="3"/>
  <c r="AJ244" i="3"/>
  <c r="AE245" i="3"/>
  <c r="AF245" i="3"/>
  <c r="AG245" i="3"/>
  <c r="AH245" i="3"/>
  <c r="AI245" i="3"/>
  <c r="AJ245" i="3"/>
  <c r="AE246" i="3"/>
  <c r="AF246" i="3"/>
  <c r="AG246" i="3"/>
  <c r="AH246" i="3"/>
  <c r="AI246" i="3"/>
  <c r="AJ246" i="3"/>
  <c r="AE247" i="3"/>
  <c r="AF247" i="3"/>
  <c r="AG247" i="3"/>
  <c r="AH247" i="3"/>
  <c r="AI247" i="3"/>
  <c r="AJ247" i="3"/>
  <c r="AE248" i="3"/>
  <c r="AF248" i="3"/>
  <c r="AG248" i="3"/>
  <c r="AH248" i="3"/>
  <c r="AI248" i="3"/>
  <c r="AJ248" i="3"/>
  <c r="AE249" i="3"/>
  <c r="AF249" i="3"/>
  <c r="AG249" i="3"/>
  <c r="AH249" i="3"/>
  <c r="AI249" i="3"/>
  <c r="AJ249" i="3"/>
  <c r="AE250" i="3"/>
  <c r="AF250" i="3"/>
  <c r="AG250" i="3"/>
  <c r="AH250" i="3"/>
  <c r="AI250" i="3"/>
  <c r="AJ250" i="3"/>
  <c r="AE251" i="3"/>
  <c r="AF251" i="3"/>
  <c r="AG251" i="3"/>
  <c r="AH251" i="3"/>
  <c r="AI251" i="3"/>
  <c r="AJ251" i="3"/>
  <c r="AE252" i="3"/>
  <c r="AF252" i="3"/>
  <c r="AG252" i="3"/>
  <c r="AH252" i="3"/>
  <c r="AI252" i="3"/>
  <c r="AJ252" i="3"/>
  <c r="AE253" i="3"/>
  <c r="AF253" i="3"/>
  <c r="AG253" i="3"/>
  <c r="AH253" i="3"/>
  <c r="AI253" i="3"/>
  <c r="AJ253" i="3"/>
  <c r="AE254" i="3"/>
  <c r="AF254" i="3"/>
  <c r="AG254" i="3"/>
  <c r="AH254" i="3"/>
  <c r="AI254" i="3"/>
  <c r="AJ254" i="3"/>
  <c r="AE255" i="3"/>
  <c r="AF255" i="3"/>
  <c r="AG255" i="3"/>
  <c r="AH255" i="3"/>
  <c r="AI255" i="3"/>
  <c r="AJ255" i="3"/>
  <c r="AE256" i="3"/>
  <c r="AF256" i="3"/>
  <c r="AG256" i="3"/>
  <c r="AH256" i="3"/>
  <c r="AI256" i="3"/>
  <c r="AJ256" i="3"/>
  <c r="AE257" i="3"/>
  <c r="AF257" i="3"/>
  <c r="AG257" i="3"/>
  <c r="AH257" i="3"/>
  <c r="AI257" i="3"/>
  <c r="AJ257" i="3"/>
  <c r="AE258" i="3"/>
  <c r="AF258" i="3"/>
  <c r="AG258" i="3"/>
  <c r="AH258" i="3"/>
  <c r="AI258" i="3"/>
  <c r="AJ258" i="3"/>
  <c r="AE259" i="3"/>
  <c r="AF259" i="3"/>
  <c r="AG259" i="3"/>
  <c r="AH259" i="3"/>
  <c r="AI259" i="3"/>
  <c r="AJ259" i="3"/>
  <c r="AE260" i="3"/>
  <c r="AF260" i="3"/>
  <c r="AG260" i="3"/>
  <c r="AH260" i="3"/>
  <c r="AI260" i="3"/>
  <c r="AJ260" i="3"/>
  <c r="AE261" i="3"/>
  <c r="AF261" i="3"/>
  <c r="AG261" i="3"/>
  <c r="AH261" i="3"/>
  <c r="AI261" i="3"/>
  <c r="AJ261" i="3"/>
  <c r="AE262" i="3"/>
  <c r="AF262" i="3"/>
  <c r="AG262" i="3"/>
  <c r="AH262" i="3"/>
  <c r="AI262" i="3"/>
  <c r="AJ262" i="3"/>
  <c r="AE263" i="3"/>
  <c r="AF263" i="3"/>
  <c r="AG263" i="3"/>
  <c r="AH263" i="3"/>
  <c r="AI263" i="3"/>
  <c r="AJ263" i="3"/>
  <c r="AE264" i="3"/>
  <c r="AF264" i="3"/>
  <c r="AG264" i="3"/>
  <c r="AH264" i="3"/>
  <c r="AI264" i="3"/>
  <c r="AJ264" i="3"/>
  <c r="AE265" i="3"/>
  <c r="AF265" i="3"/>
  <c r="AG265" i="3"/>
  <c r="AH265" i="3"/>
  <c r="AI265" i="3"/>
  <c r="AJ265" i="3"/>
  <c r="AE266" i="3"/>
  <c r="AF266" i="3"/>
  <c r="AG266" i="3"/>
  <c r="AH266" i="3"/>
  <c r="AI266" i="3"/>
  <c r="AJ266" i="3"/>
  <c r="AE267" i="3"/>
  <c r="AF267" i="3"/>
  <c r="AG267" i="3"/>
  <c r="AH267" i="3"/>
  <c r="AI267" i="3"/>
  <c r="AJ267" i="3"/>
  <c r="AE268" i="3"/>
  <c r="AF268" i="3"/>
  <c r="AG268" i="3"/>
  <c r="AH268" i="3"/>
  <c r="AI268" i="3"/>
  <c r="AJ268" i="3"/>
  <c r="AE269" i="3"/>
  <c r="AF269" i="3"/>
  <c r="AG269" i="3"/>
  <c r="AH269" i="3"/>
  <c r="AI269" i="3"/>
  <c r="AJ269" i="3"/>
  <c r="AE270" i="3"/>
  <c r="AF270" i="3"/>
  <c r="AG270" i="3"/>
  <c r="AH270" i="3"/>
  <c r="AI270" i="3"/>
  <c r="AJ270" i="3"/>
  <c r="AE271" i="3"/>
  <c r="AF271" i="3"/>
  <c r="AG271" i="3"/>
  <c r="AH271" i="3"/>
  <c r="AI271" i="3"/>
  <c r="AJ271" i="3"/>
  <c r="AE272" i="3"/>
  <c r="AF272" i="3"/>
  <c r="AG272" i="3"/>
  <c r="AH272" i="3"/>
  <c r="AI272" i="3"/>
  <c r="AJ272" i="3"/>
  <c r="AE273" i="3"/>
  <c r="AF273" i="3"/>
  <c r="AG273" i="3"/>
  <c r="AH273" i="3"/>
  <c r="AI273" i="3"/>
  <c r="AJ273" i="3"/>
  <c r="AE274" i="3"/>
  <c r="AF274" i="3"/>
  <c r="AG274" i="3"/>
  <c r="AH274" i="3"/>
  <c r="AI274" i="3"/>
  <c r="AJ274" i="3"/>
  <c r="AE275" i="3"/>
  <c r="AF275" i="3"/>
  <c r="AG275" i="3"/>
  <c r="AH275" i="3"/>
  <c r="AI275" i="3"/>
  <c r="AJ275" i="3"/>
  <c r="AE276" i="3"/>
  <c r="AF276" i="3"/>
  <c r="AG276" i="3"/>
  <c r="AH276" i="3"/>
  <c r="AI276" i="3"/>
  <c r="AJ276" i="3"/>
  <c r="AE277" i="3"/>
  <c r="AF277" i="3"/>
  <c r="AG277" i="3"/>
  <c r="AH277" i="3"/>
  <c r="AI277" i="3"/>
  <c r="AJ277" i="3"/>
  <c r="AE278" i="3"/>
  <c r="AF278" i="3"/>
  <c r="AG278" i="3"/>
  <c r="AH278" i="3"/>
  <c r="AI278" i="3"/>
  <c r="AJ278" i="3"/>
  <c r="AE279" i="3"/>
  <c r="AF279" i="3"/>
  <c r="AG279" i="3"/>
  <c r="AH279" i="3"/>
  <c r="AI279" i="3"/>
  <c r="AJ279" i="3"/>
  <c r="AE280" i="3"/>
  <c r="AF280" i="3"/>
  <c r="AG280" i="3"/>
  <c r="AH280" i="3"/>
  <c r="AI280" i="3"/>
  <c r="AJ280" i="3"/>
  <c r="AE281" i="3"/>
  <c r="AF281" i="3"/>
  <c r="AG281" i="3"/>
  <c r="AH281" i="3"/>
  <c r="AI281" i="3"/>
  <c r="AJ281" i="3"/>
  <c r="AE282" i="3"/>
  <c r="AF282" i="3"/>
  <c r="AG282" i="3"/>
  <c r="AH282" i="3"/>
  <c r="AI282" i="3"/>
  <c r="AJ282" i="3"/>
  <c r="AE283" i="3"/>
  <c r="AF283" i="3"/>
  <c r="AG283" i="3"/>
  <c r="AH283" i="3"/>
  <c r="AI283" i="3"/>
  <c r="AJ283" i="3"/>
  <c r="AE284" i="3"/>
  <c r="AF284" i="3"/>
  <c r="AG284" i="3"/>
  <c r="AH284" i="3"/>
  <c r="AI284" i="3"/>
  <c r="AJ284" i="3"/>
  <c r="AE285" i="3"/>
  <c r="AF285" i="3"/>
  <c r="AG285" i="3"/>
  <c r="AH285" i="3"/>
  <c r="AI285" i="3"/>
  <c r="AJ285" i="3"/>
  <c r="AE286" i="3"/>
  <c r="AF286" i="3"/>
  <c r="AG286" i="3"/>
  <c r="AH286" i="3"/>
  <c r="AI286" i="3"/>
  <c r="AJ286" i="3"/>
  <c r="AE287" i="3"/>
  <c r="AF287" i="3"/>
  <c r="AG287" i="3"/>
  <c r="AH287" i="3"/>
  <c r="AI287" i="3"/>
  <c r="AJ287" i="3"/>
  <c r="AE288" i="3"/>
  <c r="AF288" i="3"/>
  <c r="AG288" i="3"/>
  <c r="AH288" i="3"/>
  <c r="AI288" i="3"/>
  <c r="AJ288" i="3"/>
  <c r="AE289" i="3"/>
  <c r="AF289" i="3"/>
  <c r="AG289" i="3"/>
  <c r="AH289" i="3"/>
  <c r="AI289" i="3"/>
  <c r="AJ289" i="3"/>
  <c r="AE290" i="3"/>
  <c r="AF290" i="3"/>
  <c r="AG290" i="3"/>
  <c r="AH290" i="3"/>
  <c r="AI290" i="3"/>
  <c r="AJ290" i="3"/>
  <c r="AE291" i="3"/>
  <c r="AF291" i="3"/>
  <c r="AG291" i="3"/>
  <c r="AH291" i="3"/>
  <c r="AI291" i="3"/>
  <c r="AJ291" i="3"/>
  <c r="AE292" i="3"/>
  <c r="AF292" i="3"/>
  <c r="AG292" i="3"/>
  <c r="AH292" i="3"/>
  <c r="AI292" i="3"/>
  <c r="AJ292" i="3"/>
  <c r="AE293" i="3"/>
  <c r="AF293" i="3"/>
  <c r="AG293" i="3"/>
  <c r="AH293" i="3"/>
  <c r="AI293" i="3"/>
  <c r="AJ293" i="3"/>
  <c r="AE294" i="3"/>
  <c r="AF294" i="3"/>
  <c r="AG294" i="3"/>
  <c r="AH294" i="3"/>
  <c r="AI294" i="3"/>
  <c r="AJ294" i="3"/>
  <c r="AE295" i="3"/>
  <c r="AF295" i="3"/>
  <c r="AG295" i="3"/>
  <c r="AH295" i="3"/>
  <c r="AI295" i="3"/>
  <c r="AJ295" i="3"/>
  <c r="AE296" i="3"/>
  <c r="AF296" i="3"/>
  <c r="AG296" i="3"/>
  <c r="AH296" i="3"/>
  <c r="AI296" i="3"/>
  <c r="AJ296" i="3"/>
  <c r="AE297" i="3"/>
  <c r="AF297" i="3"/>
  <c r="AG297" i="3"/>
  <c r="AH297" i="3"/>
  <c r="AI297" i="3"/>
  <c r="AJ297" i="3"/>
  <c r="AE298" i="3"/>
  <c r="AF298" i="3"/>
  <c r="AG298" i="3"/>
  <c r="AH298" i="3"/>
  <c r="AI298" i="3"/>
  <c r="AJ298" i="3"/>
  <c r="AE299" i="3"/>
  <c r="AF299" i="3"/>
  <c r="AG299" i="3"/>
  <c r="AH299" i="3"/>
  <c r="AI299" i="3"/>
  <c r="AJ299" i="3"/>
  <c r="AE300" i="3"/>
  <c r="AF300" i="3"/>
  <c r="AG300" i="3"/>
  <c r="AH300" i="3"/>
  <c r="AI300" i="3"/>
  <c r="AJ300" i="3"/>
  <c r="AE301" i="3"/>
  <c r="AF301" i="3"/>
  <c r="AG301" i="3"/>
  <c r="AH301" i="3"/>
  <c r="AI301" i="3"/>
  <c r="AJ301" i="3"/>
  <c r="AE302" i="3"/>
  <c r="AF302" i="3"/>
  <c r="AG302" i="3"/>
  <c r="AH302" i="3"/>
  <c r="AI302" i="3"/>
  <c r="AJ302" i="3"/>
  <c r="AE303" i="3"/>
  <c r="AF303" i="3"/>
  <c r="AG303" i="3"/>
  <c r="AH303" i="3"/>
  <c r="AI303" i="3"/>
  <c r="AJ303" i="3"/>
  <c r="AE304" i="3"/>
  <c r="AF304" i="3"/>
  <c r="AG304" i="3"/>
  <c r="AH304" i="3"/>
  <c r="AI304" i="3"/>
  <c r="AJ304" i="3"/>
  <c r="AE305" i="3"/>
  <c r="AF305" i="3"/>
  <c r="AG305" i="3"/>
  <c r="AH305" i="3"/>
  <c r="AI305" i="3"/>
  <c r="AJ305" i="3"/>
  <c r="AE306" i="3"/>
  <c r="AF306" i="3"/>
  <c r="AG306" i="3"/>
  <c r="AH306" i="3"/>
  <c r="AI306" i="3"/>
  <c r="AJ306" i="3"/>
  <c r="AE307" i="3"/>
  <c r="AF307" i="3"/>
  <c r="AG307" i="3"/>
  <c r="AH307" i="3"/>
  <c r="AI307" i="3"/>
  <c r="AJ307" i="3"/>
  <c r="AE308" i="3"/>
  <c r="AF308" i="3"/>
  <c r="AG308" i="3"/>
  <c r="AH308" i="3"/>
  <c r="AI308" i="3"/>
  <c r="AJ308" i="3"/>
  <c r="AE309" i="3"/>
  <c r="AF309" i="3"/>
  <c r="AG309" i="3"/>
  <c r="AH309" i="3"/>
  <c r="AI309" i="3"/>
  <c r="AJ309" i="3"/>
  <c r="AE310" i="3"/>
  <c r="AF310" i="3"/>
  <c r="AG310" i="3"/>
  <c r="AH310" i="3"/>
  <c r="AI310" i="3"/>
  <c r="AJ310" i="3"/>
  <c r="AE311" i="3"/>
  <c r="AF311" i="3"/>
  <c r="AG311" i="3"/>
  <c r="AH311" i="3"/>
  <c r="AI311" i="3"/>
  <c r="AJ311" i="3"/>
  <c r="AE312" i="3"/>
  <c r="AF312" i="3"/>
  <c r="AG312" i="3"/>
  <c r="AH312" i="3"/>
  <c r="AI312" i="3"/>
  <c r="AJ312" i="3"/>
  <c r="AE313" i="3"/>
  <c r="AF313" i="3"/>
  <c r="AG313" i="3"/>
  <c r="AH313" i="3"/>
  <c r="AI313" i="3"/>
  <c r="AJ313" i="3"/>
  <c r="AE314" i="3"/>
  <c r="AF314" i="3"/>
  <c r="AG314" i="3"/>
  <c r="AH314" i="3"/>
  <c r="AI314" i="3"/>
  <c r="AJ314" i="3"/>
  <c r="AE315" i="3"/>
  <c r="AF315" i="3"/>
  <c r="AG315" i="3"/>
  <c r="AH315" i="3"/>
  <c r="AI315" i="3"/>
  <c r="AJ315" i="3"/>
  <c r="AE316" i="3"/>
  <c r="AF316" i="3"/>
  <c r="AG316" i="3"/>
  <c r="AH316" i="3"/>
  <c r="AI316" i="3"/>
  <c r="AJ316" i="3"/>
  <c r="AE317" i="3"/>
  <c r="AF317" i="3"/>
  <c r="AG317" i="3"/>
  <c r="AH317" i="3"/>
  <c r="AI317" i="3"/>
  <c r="AJ317" i="3"/>
  <c r="AE318" i="3"/>
  <c r="AF318" i="3"/>
  <c r="AG318" i="3"/>
  <c r="AH318" i="3"/>
  <c r="AI318" i="3"/>
  <c r="AJ318" i="3"/>
  <c r="AE319" i="3"/>
  <c r="AF319" i="3"/>
  <c r="AG319" i="3"/>
  <c r="AH319" i="3"/>
  <c r="AI319" i="3"/>
  <c r="AJ319" i="3"/>
  <c r="AE320" i="3"/>
  <c r="AF320" i="3"/>
  <c r="AG320" i="3"/>
  <c r="AH320" i="3"/>
  <c r="AI320" i="3"/>
  <c r="AJ320" i="3"/>
  <c r="AE321" i="3"/>
  <c r="AF321" i="3"/>
  <c r="AG321" i="3"/>
  <c r="AH321" i="3"/>
  <c r="AI321" i="3"/>
  <c r="AJ321" i="3"/>
  <c r="AE322" i="3"/>
  <c r="AF322" i="3"/>
  <c r="AG322" i="3"/>
  <c r="AH322" i="3"/>
  <c r="AI322" i="3"/>
  <c r="AJ322" i="3"/>
  <c r="AE323" i="3"/>
  <c r="AF323" i="3"/>
  <c r="AG323" i="3"/>
  <c r="AH323" i="3"/>
  <c r="AI323" i="3"/>
  <c r="AJ323" i="3"/>
  <c r="AE324" i="3"/>
  <c r="AF324" i="3"/>
  <c r="AG324" i="3"/>
  <c r="AH324" i="3"/>
  <c r="AI324" i="3"/>
  <c r="AJ324" i="3"/>
  <c r="AE325" i="3"/>
  <c r="AF325" i="3"/>
  <c r="AG325" i="3"/>
  <c r="AH325" i="3"/>
  <c r="AI325" i="3"/>
  <c r="AJ325" i="3"/>
  <c r="AE326" i="3"/>
  <c r="AF326" i="3"/>
  <c r="AG326" i="3"/>
  <c r="AH326" i="3"/>
  <c r="AI326" i="3"/>
  <c r="AJ326" i="3"/>
  <c r="AE327" i="3"/>
  <c r="AF327" i="3"/>
  <c r="AG327" i="3"/>
  <c r="AH327" i="3"/>
  <c r="AI327" i="3"/>
  <c r="AJ327" i="3"/>
  <c r="AE328" i="3"/>
  <c r="AF328" i="3"/>
  <c r="AG328" i="3"/>
  <c r="AH328" i="3"/>
  <c r="AI328" i="3"/>
  <c r="AJ328" i="3"/>
  <c r="AE329" i="3"/>
  <c r="AF329" i="3"/>
  <c r="AG329" i="3"/>
  <c r="AH329" i="3"/>
  <c r="AI329" i="3"/>
  <c r="AJ329" i="3"/>
  <c r="AE330" i="3"/>
  <c r="AF330" i="3"/>
  <c r="AG330" i="3"/>
  <c r="AH330" i="3"/>
  <c r="AI330" i="3"/>
  <c r="AJ330" i="3"/>
  <c r="AE331" i="3"/>
  <c r="AF331" i="3"/>
  <c r="AG331" i="3"/>
  <c r="AH331" i="3"/>
  <c r="AI331" i="3"/>
  <c r="AJ331" i="3"/>
  <c r="AE332" i="3"/>
  <c r="AF332" i="3"/>
  <c r="AG332" i="3"/>
  <c r="AH332" i="3"/>
  <c r="AI332" i="3"/>
  <c r="AJ332" i="3"/>
  <c r="AE333" i="3"/>
  <c r="AF333" i="3"/>
  <c r="AG333" i="3"/>
  <c r="AH333" i="3"/>
  <c r="AI333" i="3"/>
  <c r="AJ333" i="3"/>
  <c r="AE334" i="3"/>
  <c r="AF334" i="3"/>
  <c r="AG334" i="3"/>
  <c r="AH334" i="3"/>
  <c r="AI334" i="3"/>
  <c r="AJ334" i="3"/>
  <c r="AE335" i="3"/>
  <c r="AF335" i="3"/>
  <c r="AG335" i="3"/>
  <c r="AH335" i="3"/>
  <c r="AI335" i="3"/>
  <c r="AJ335" i="3"/>
  <c r="AE336" i="3"/>
  <c r="AF336" i="3"/>
  <c r="AG336" i="3"/>
  <c r="AH336" i="3"/>
  <c r="AI336" i="3"/>
  <c r="AJ336" i="3"/>
  <c r="AE337" i="3"/>
  <c r="AF337" i="3"/>
  <c r="AG337" i="3"/>
  <c r="AH337" i="3"/>
  <c r="AI337" i="3"/>
  <c r="AJ337" i="3"/>
  <c r="AE338" i="3"/>
  <c r="AF338" i="3"/>
  <c r="AG338" i="3"/>
  <c r="AH338" i="3"/>
  <c r="AI338" i="3"/>
  <c r="AJ338" i="3"/>
  <c r="AE339" i="3"/>
  <c r="AF339" i="3"/>
  <c r="AG339" i="3"/>
  <c r="AH339" i="3"/>
  <c r="AI339" i="3"/>
  <c r="AJ339" i="3"/>
  <c r="AE340" i="3"/>
  <c r="AF340" i="3"/>
  <c r="AG340" i="3"/>
  <c r="AH340" i="3"/>
  <c r="AI340" i="3"/>
  <c r="AJ340" i="3"/>
  <c r="AE341" i="3"/>
  <c r="AF341" i="3"/>
  <c r="AG341" i="3"/>
  <c r="AH341" i="3"/>
  <c r="AI341" i="3"/>
  <c r="AJ341" i="3"/>
  <c r="AE342" i="3"/>
  <c r="AF342" i="3"/>
  <c r="AG342" i="3"/>
  <c r="AH342" i="3"/>
  <c r="AI342" i="3"/>
  <c r="AJ342" i="3"/>
  <c r="AE343" i="3"/>
  <c r="AF343" i="3"/>
  <c r="AG343" i="3"/>
  <c r="AH343" i="3"/>
  <c r="AI343" i="3"/>
  <c r="AJ343" i="3"/>
  <c r="AE344" i="3"/>
  <c r="AF344" i="3"/>
  <c r="AG344" i="3"/>
  <c r="AH344" i="3"/>
  <c r="AI344" i="3"/>
  <c r="AJ344" i="3"/>
  <c r="AE345" i="3"/>
  <c r="AF345" i="3"/>
  <c r="AG345" i="3"/>
  <c r="AH345" i="3"/>
  <c r="AI345" i="3"/>
  <c r="AJ345" i="3"/>
  <c r="AE346" i="3"/>
  <c r="AF346" i="3"/>
  <c r="AG346" i="3"/>
  <c r="AH346" i="3"/>
  <c r="AI346" i="3"/>
  <c r="AJ346" i="3"/>
  <c r="AE347" i="3"/>
  <c r="AF347" i="3"/>
  <c r="AG347" i="3"/>
  <c r="AH347" i="3"/>
  <c r="AI347" i="3"/>
  <c r="AJ347" i="3"/>
  <c r="AE348" i="3"/>
  <c r="AF348" i="3"/>
  <c r="AG348" i="3"/>
  <c r="AH348" i="3"/>
  <c r="AI348" i="3"/>
  <c r="AJ348" i="3"/>
  <c r="AE349" i="3"/>
  <c r="AF349" i="3"/>
  <c r="AG349" i="3"/>
  <c r="AH349" i="3"/>
  <c r="AI349" i="3"/>
  <c r="AJ349" i="3"/>
  <c r="AE350" i="3"/>
  <c r="AF350" i="3"/>
  <c r="AG350" i="3"/>
  <c r="AH350" i="3"/>
  <c r="AI350" i="3"/>
  <c r="AJ350" i="3"/>
  <c r="AE351" i="3"/>
  <c r="AF351" i="3"/>
  <c r="AG351" i="3"/>
  <c r="AH351" i="3"/>
  <c r="AI351" i="3"/>
  <c r="AJ351" i="3"/>
  <c r="AE352" i="3"/>
  <c r="AF352" i="3"/>
  <c r="AG352" i="3"/>
  <c r="AH352" i="3"/>
  <c r="AI352" i="3"/>
  <c r="AJ352" i="3"/>
  <c r="AE353" i="3"/>
  <c r="AF353" i="3"/>
  <c r="AG353" i="3"/>
  <c r="AH353" i="3"/>
  <c r="AI353" i="3"/>
  <c r="AJ353" i="3"/>
  <c r="AE354" i="3"/>
  <c r="AF354" i="3"/>
  <c r="AG354" i="3"/>
  <c r="AH354" i="3"/>
  <c r="AI354" i="3"/>
  <c r="AJ354" i="3"/>
  <c r="AE355" i="3"/>
  <c r="AF355" i="3"/>
  <c r="AG355" i="3"/>
  <c r="AH355" i="3"/>
  <c r="AI355" i="3"/>
  <c r="AJ355" i="3"/>
  <c r="AE356" i="3"/>
  <c r="AF356" i="3"/>
  <c r="AG356" i="3"/>
  <c r="AH356" i="3"/>
  <c r="AI356" i="3"/>
  <c r="AJ356" i="3"/>
  <c r="AE357" i="3"/>
  <c r="AF357" i="3"/>
  <c r="AG357" i="3"/>
  <c r="AH357" i="3"/>
  <c r="AI357" i="3"/>
  <c r="AJ357" i="3"/>
  <c r="AE358" i="3"/>
  <c r="AF358" i="3"/>
  <c r="AG358" i="3"/>
  <c r="AH358" i="3"/>
  <c r="AI358" i="3"/>
  <c r="AJ358" i="3"/>
  <c r="AE359" i="3"/>
  <c r="AF359" i="3"/>
  <c r="AG359" i="3"/>
  <c r="AH359" i="3"/>
  <c r="AI359" i="3"/>
  <c r="AJ359" i="3"/>
  <c r="AE360" i="3"/>
  <c r="AF360" i="3"/>
  <c r="AG360" i="3"/>
  <c r="AH360" i="3"/>
  <c r="AI360" i="3"/>
  <c r="AJ360" i="3"/>
  <c r="AE361" i="3"/>
  <c r="AF361" i="3"/>
  <c r="AG361" i="3"/>
  <c r="AH361" i="3"/>
  <c r="AI361" i="3"/>
  <c r="AJ361" i="3"/>
  <c r="AE362" i="3"/>
  <c r="AF362" i="3"/>
  <c r="AG362" i="3"/>
  <c r="AH362" i="3"/>
  <c r="AI362" i="3"/>
  <c r="AJ362" i="3"/>
  <c r="AE363" i="3"/>
  <c r="AF363" i="3"/>
  <c r="AG363" i="3"/>
  <c r="AH363" i="3"/>
  <c r="AI363" i="3"/>
  <c r="AJ363" i="3"/>
  <c r="AE364" i="3"/>
  <c r="AF364" i="3"/>
  <c r="AG364" i="3"/>
  <c r="AH364" i="3"/>
  <c r="AI364" i="3"/>
  <c r="AJ364" i="3"/>
  <c r="AE365" i="3"/>
  <c r="AF365" i="3"/>
  <c r="AG365" i="3"/>
  <c r="AH365" i="3"/>
  <c r="AI365" i="3"/>
  <c r="AJ365" i="3"/>
  <c r="AE366" i="3"/>
  <c r="AF366" i="3"/>
  <c r="AG366" i="3"/>
  <c r="AH366" i="3"/>
  <c r="AI366" i="3"/>
  <c r="AJ366" i="3"/>
  <c r="AE367" i="3"/>
  <c r="AF367" i="3"/>
  <c r="AG367" i="3"/>
  <c r="AH367" i="3"/>
  <c r="AI367" i="3"/>
  <c r="AJ367" i="3"/>
  <c r="AE368" i="3"/>
  <c r="AF368" i="3"/>
  <c r="AG368" i="3"/>
  <c r="AH368" i="3"/>
  <c r="AI368" i="3"/>
  <c r="AJ368" i="3"/>
  <c r="AE369" i="3"/>
  <c r="AF369" i="3"/>
  <c r="AG369" i="3"/>
  <c r="AH369" i="3"/>
  <c r="AI369" i="3"/>
  <c r="AJ369" i="3"/>
  <c r="AE370" i="3"/>
  <c r="AF370" i="3"/>
  <c r="AG370" i="3"/>
  <c r="AH370" i="3"/>
  <c r="AI370" i="3"/>
  <c r="AJ370" i="3"/>
  <c r="AE371" i="3"/>
  <c r="AF371" i="3"/>
  <c r="AG371" i="3"/>
  <c r="AH371" i="3"/>
  <c r="AI371" i="3"/>
  <c r="AJ371" i="3"/>
  <c r="AE372" i="3"/>
  <c r="AF372" i="3"/>
  <c r="AG372" i="3"/>
  <c r="AH372" i="3"/>
  <c r="AI372" i="3"/>
  <c r="AJ372" i="3"/>
  <c r="AE373" i="3"/>
  <c r="AF373" i="3"/>
  <c r="AG373" i="3"/>
  <c r="AH373" i="3"/>
  <c r="AI373" i="3"/>
  <c r="AJ373" i="3"/>
  <c r="AE374" i="3"/>
  <c r="AF374" i="3"/>
  <c r="AG374" i="3"/>
  <c r="AH374" i="3"/>
  <c r="AI374" i="3"/>
  <c r="AJ374" i="3"/>
  <c r="AE375" i="3"/>
  <c r="AF375" i="3"/>
  <c r="AG375" i="3"/>
  <c r="AH375" i="3"/>
  <c r="AI375" i="3"/>
  <c r="AJ375" i="3"/>
  <c r="AE376" i="3"/>
  <c r="AF376" i="3"/>
  <c r="AG376" i="3"/>
  <c r="AH376" i="3"/>
  <c r="AI376" i="3"/>
  <c r="AJ376" i="3"/>
  <c r="AE377" i="3"/>
  <c r="AF377" i="3"/>
  <c r="AG377" i="3"/>
  <c r="AH377" i="3"/>
  <c r="AI377" i="3"/>
  <c r="AJ377" i="3"/>
  <c r="AE378" i="3"/>
  <c r="AF378" i="3"/>
  <c r="AG378" i="3"/>
  <c r="AH378" i="3"/>
  <c r="AI378" i="3"/>
  <c r="AJ378" i="3"/>
  <c r="AE379" i="3"/>
  <c r="AF379" i="3"/>
  <c r="AG379" i="3"/>
  <c r="AH379" i="3"/>
  <c r="AI379" i="3"/>
  <c r="AJ379" i="3"/>
  <c r="AE380" i="3"/>
  <c r="AF380" i="3"/>
  <c r="AG380" i="3"/>
  <c r="AH380" i="3"/>
  <c r="AI380" i="3"/>
  <c r="AJ380" i="3"/>
  <c r="AE381" i="3"/>
  <c r="AF381" i="3"/>
  <c r="AG381" i="3"/>
  <c r="AH381" i="3"/>
  <c r="AI381" i="3"/>
  <c r="AJ381" i="3"/>
  <c r="AE382" i="3"/>
  <c r="AF382" i="3"/>
  <c r="AG382" i="3"/>
  <c r="AH382" i="3"/>
  <c r="AI382" i="3"/>
  <c r="AJ382" i="3"/>
  <c r="AE383" i="3"/>
  <c r="AF383" i="3"/>
  <c r="AG383" i="3"/>
  <c r="AH383" i="3"/>
  <c r="AI383" i="3"/>
  <c r="AJ383" i="3"/>
  <c r="AE384" i="3"/>
  <c r="AF384" i="3"/>
  <c r="AG384" i="3"/>
  <c r="AH384" i="3"/>
  <c r="AI384" i="3"/>
  <c r="AJ384" i="3"/>
  <c r="AE385" i="3"/>
  <c r="AF385" i="3"/>
  <c r="AG385" i="3"/>
  <c r="AH385" i="3"/>
  <c r="AI385" i="3"/>
  <c r="AJ385" i="3"/>
  <c r="AE386" i="3"/>
  <c r="AF386" i="3"/>
  <c r="AG386" i="3"/>
  <c r="AH386" i="3"/>
  <c r="AI386" i="3"/>
  <c r="AJ386" i="3"/>
  <c r="AE387" i="3"/>
  <c r="AF387" i="3"/>
  <c r="AG387" i="3"/>
  <c r="AH387" i="3"/>
  <c r="AI387" i="3"/>
  <c r="AJ387" i="3"/>
  <c r="AE388" i="3"/>
  <c r="AF388" i="3"/>
  <c r="AG388" i="3"/>
  <c r="AH388" i="3"/>
  <c r="AI388" i="3"/>
  <c r="AJ388" i="3"/>
  <c r="AE389" i="3"/>
  <c r="AF389" i="3"/>
  <c r="AG389" i="3"/>
  <c r="AH389" i="3"/>
  <c r="AI389" i="3"/>
  <c r="AJ389" i="3"/>
  <c r="AE390" i="3"/>
  <c r="AF390" i="3"/>
  <c r="AG390" i="3"/>
  <c r="AH390" i="3"/>
  <c r="AI390" i="3"/>
  <c r="AJ390" i="3"/>
  <c r="AE391" i="3"/>
  <c r="AF391" i="3"/>
  <c r="AG391" i="3"/>
  <c r="AH391" i="3"/>
  <c r="AI391" i="3"/>
  <c r="AJ391" i="3"/>
  <c r="AE392" i="3"/>
  <c r="AF392" i="3"/>
  <c r="AG392" i="3"/>
  <c r="AH392" i="3"/>
  <c r="AI392" i="3"/>
  <c r="AJ392" i="3"/>
  <c r="AE393" i="3"/>
  <c r="AF393" i="3"/>
  <c r="AG393" i="3"/>
  <c r="AH393" i="3"/>
  <c r="AI393" i="3"/>
  <c r="AJ393" i="3"/>
  <c r="AE394" i="3"/>
  <c r="AF394" i="3"/>
  <c r="AG394" i="3"/>
  <c r="AH394" i="3"/>
  <c r="AI394" i="3"/>
  <c r="AJ394" i="3"/>
  <c r="AE395" i="3"/>
  <c r="AF395" i="3"/>
  <c r="AG395" i="3"/>
  <c r="AH395" i="3"/>
  <c r="AI395" i="3"/>
  <c r="AJ395" i="3"/>
  <c r="AE396" i="3"/>
  <c r="AF396" i="3"/>
  <c r="AG396" i="3"/>
  <c r="AH396" i="3"/>
  <c r="AI396" i="3"/>
  <c r="AJ396" i="3"/>
  <c r="AE397" i="3"/>
  <c r="AF397" i="3"/>
  <c r="AG397" i="3"/>
  <c r="AH397" i="3"/>
  <c r="AI397" i="3"/>
  <c r="AJ397" i="3"/>
  <c r="AE398" i="3"/>
  <c r="AF398" i="3"/>
  <c r="AG398" i="3"/>
  <c r="AH398" i="3"/>
  <c r="AI398" i="3"/>
  <c r="AJ398" i="3"/>
  <c r="AE399" i="3"/>
  <c r="AF399" i="3"/>
  <c r="AG399" i="3"/>
  <c r="AH399" i="3"/>
  <c r="AI399" i="3"/>
  <c r="AJ399" i="3"/>
  <c r="AE400" i="3"/>
  <c r="AF400" i="3"/>
  <c r="AG400" i="3"/>
  <c r="AH400" i="3"/>
  <c r="AI400" i="3"/>
  <c r="AJ400" i="3"/>
  <c r="AE401" i="3"/>
  <c r="AF401" i="3"/>
  <c r="AG401" i="3"/>
  <c r="AH401" i="3"/>
  <c r="AI401" i="3"/>
  <c r="AJ401" i="3"/>
  <c r="AE402" i="3"/>
  <c r="AF402" i="3"/>
  <c r="AG402" i="3"/>
  <c r="AH402" i="3"/>
  <c r="AI402" i="3"/>
  <c r="AJ402" i="3"/>
  <c r="AE403" i="3"/>
  <c r="AF403" i="3"/>
  <c r="AG403" i="3"/>
  <c r="AH403" i="3"/>
  <c r="AI403" i="3"/>
  <c r="AJ403" i="3"/>
  <c r="AE404" i="3"/>
  <c r="AF404" i="3"/>
  <c r="AG404" i="3"/>
  <c r="AH404" i="3"/>
  <c r="AI404" i="3"/>
  <c r="AJ404" i="3"/>
  <c r="AE405" i="3"/>
  <c r="AF405" i="3"/>
  <c r="AG405" i="3"/>
  <c r="AH405" i="3"/>
  <c r="AI405" i="3"/>
  <c r="AJ405" i="3"/>
  <c r="AE406" i="3"/>
  <c r="AF406" i="3"/>
  <c r="AG406" i="3"/>
  <c r="AH406" i="3"/>
  <c r="AI406" i="3"/>
  <c r="AJ406" i="3"/>
  <c r="AE407" i="3"/>
  <c r="AF407" i="3"/>
  <c r="AG407" i="3"/>
  <c r="AH407" i="3"/>
  <c r="AI407" i="3"/>
  <c r="AJ407" i="3"/>
  <c r="AE408" i="3"/>
  <c r="AF408" i="3"/>
  <c r="AG408" i="3"/>
  <c r="AH408" i="3"/>
  <c r="AI408" i="3"/>
  <c r="AJ408" i="3"/>
  <c r="AE409" i="3"/>
  <c r="AF409" i="3"/>
  <c r="AG409" i="3"/>
  <c r="AH409" i="3"/>
  <c r="AI409" i="3"/>
  <c r="AJ409" i="3"/>
  <c r="AE410" i="3"/>
  <c r="AF410" i="3"/>
  <c r="AG410" i="3"/>
  <c r="AH410" i="3"/>
  <c r="AI410" i="3"/>
  <c r="AJ410" i="3"/>
  <c r="AE411" i="3"/>
  <c r="AF411" i="3"/>
  <c r="AG411" i="3"/>
  <c r="AH411" i="3"/>
  <c r="AI411" i="3"/>
  <c r="AJ411" i="3"/>
  <c r="AE412" i="3"/>
  <c r="AF412" i="3"/>
  <c r="AG412" i="3"/>
  <c r="AH412" i="3"/>
  <c r="AI412" i="3"/>
  <c r="AJ412" i="3"/>
  <c r="AE413" i="3"/>
  <c r="AF413" i="3"/>
  <c r="AG413" i="3"/>
  <c r="AH413" i="3"/>
  <c r="AI413" i="3"/>
  <c r="AJ413" i="3"/>
  <c r="AE414" i="3"/>
  <c r="AF414" i="3"/>
  <c r="AG414" i="3"/>
  <c r="AH414" i="3"/>
  <c r="AI414" i="3"/>
  <c r="AJ414" i="3"/>
  <c r="AE415" i="3"/>
  <c r="AF415" i="3"/>
  <c r="AG415" i="3"/>
  <c r="AH415" i="3"/>
  <c r="AI415" i="3"/>
  <c r="AJ415" i="3"/>
  <c r="AE416" i="3"/>
  <c r="AF416" i="3"/>
  <c r="AG416" i="3"/>
  <c r="AH416" i="3"/>
  <c r="AI416" i="3"/>
  <c r="AJ416" i="3"/>
  <c r="AE417" i="3"/>
  <c r="AF417" i="3"/>
  <c r="AG417" i="3"/>
  <c r="AH417" i="3"/>
  <c r="AI417" i="3"/>
  <c r="AJ417" i="3"/>
  <c r="AE418" i="3"/>
  <c r="AF418" i="3"/>
  <c r="AG418" i="3"/>
  <c r="AH418" i="3"/>
  <c r="AI418" i="3"/>
  <c r="AJ418" i="3"/>
  <c r="AE419" i="3"/>
  <c r="AF419" i="3"/>
  <c r="AG419" i="3"/>
  <c r="AH419" i="3"/>
  <c r="AI419" i="3"/>
  <c r="AJ419" i="3"/>
  <c r="AE420" i="3"/>
  <c r="AF420" i="3"/>
  <c r="AG420" i="3"/>
  <c r="AH420" i="3"/>
  <c r="AI420" i="3"/>
  <c r="AJ420" i="3"/>
  <c r="AE421" i="3"/>
  <c r="AF421" i="3"/>
  <c r="AG421" i="3"/>
  <c r="AH421" i="3"/>
  <c r="AI421" i="3"/>
  <c r="AJ421" i="3"/>
  <c r="AE422" i="3"/>
  <c r="AF422" i="3"/>
  <c r="AG422" i="3"/>
  <c r="AH422" i="3"/>
  <c r="AI422" i="3"/>
  <c r="AJ422" i="3"/>
  <c r="AE423" i="3"/>
  <c r="AF423" i="3"/>
  <c r="AG423" i="3"/>
  <c r="AH423" i="3"/>
  <c r="AI423" i="3"/>
  <c r="AJ423" i="3"/>
  <c r="AE424" i="3"/>
  <c r="AF424" i="3"/>
  <c r="AG424" i="3"/>
  <c r="AH424" i="3"/>
  <c r="AI424" i="3"/>
  <c r="AJ424" i="3"/>
  <c r="AE425" i="3"/>
  <c r="AF425" i="3"/>
  <c r="AG425" i="3"/>
  <c r="AH425" i="3"/>
  <c r="AI425" i="3"/>
  <c r="AJ425" i="3"/>
  <c r="AE426" i="3"/>
  <c r="AF426" i="3"/>
  <c r="AG426" i="3"/>
  <c r="AH426" i="3"/>
  <c r="AI426" i="3"/>
  <c r="AJ426" i="3"/>
  <c r="AE427" i="3"/>
  <c r="AF427" i="3"/>
  <c r="AG427" i="3"/>
  <c r="AH427" i="3"/>
  <c r="AI427" i="3"/>
  <c r="AJ427" i="3"/>
  <c r="AE428" i="3"/>
  <c r="AF428" i="3"/>
  <c r="AG428" i="3"/>
  <c r="AH428" i="3"/>
  <c r="AI428" i="3"/>
  <c r="AJ428" i="3"/>
  <c r="AE429" i="3"/>
  <c r="AF429" i="3"/>
  <c r="AG429" i="3"/>
  <c r="AH429" i="3"/>
  <c r="AI429" i="3"/>
  <c r="AJ429" i="3"/>
  <c r="AE430" i="3"/>
  <c r="AF430" i="3"/>
  <c r="AG430" i="3"/>
  <c r="AH430" i="3"/>
  <c r="AI430" i="3"/>
  <c r="AJ430" i="3"/>
  <c r="AE431" i="3"/>
  <c r="AF431" i="3"/>
  <c r="AG431" i="3"/>
  <c r="AH431" i="3"/>
  <c r="AI431" i="3"/>
  <c r="AJ431" i="3"/>
  <c r="AE432" i="3"/>
  <c r="AF432" i="3"/>
  <c r="AG432" i="3"/>
  <c r="AH432" i="3"/>
  <c r="AI432" i="3"/>
  <c r="AJ432" i="3"/>
  <c r="AE433" i="3"/>
  <c r="AF433" i="3"/>
  <c r="AG433" i="3"/>
  <c r="AH433" i="3"/>
  <c r="AI433" i="3"/>
  <c r="AJ433" i="3"/>
  <c r="AE434" i="3"/>
  <c r="AF434" i="3"/>
  <c r="AG434" i="3"/>
  <c r="AH434" i="3"/>
  <c r="AI434" i="3"/>
  <c r="AJ434" i="3"/>
  <c r="AE435" i="3"/>
  <c r="AF435" i="3"/>
  <c r="AG435" i="3"/>
  <c r="AH435" i="3"/>
  <c r="AI435" i="3"/>
  <c r="AJ435" i="3"/>
  <c r="AE436" i="3"/>
  <c r="AF436" i="3"/>
  <c r="AG436" i="3"/>
  <c r="AH436" i="3"/>
  <c r="AI436" i="3"/>
  <c r="AJ436" i="3"/>
  <c r="AE437" i="3"/>
  <c r="AF437" i="3"/>
  <c r="AG437" i="3"/>
  <c r="AH437" i="3"/>
  <c r="AI437" i="3"/>
  <c r="AJ437" i="3"/>
  <c r="AE438" i="3"/>
  <c r="AF438" i="3"/>
  <c r="AG438" i="3"/>
  <c r="AH438" i="3"/>
  <c r="AI438" i="3"/>
  <c r="AJ438" i="3"/>
  <c r="AE439" i="3"/>
  <c r="AF439" i="3"/>
  <c r="AG439" i="3"/>
  <c r="AH439" i="3"/>
  <c r="AI439" i="3"/>
  <c r="AJ439" i="3"/>
  <c r="AE440" i="3"/>
  <c r="AF440" i="3"/>
  <c r="AG440" i="3"/>
  <c r="AH440" i="3"/>
  <c r="AI440" i="3"/>
  <c r="AJ440" i="3"/>
  <c r="AE441" i="3"/>
  <c r="AF441" i="3"/>
  <c r="AG441" i="3"/>
  <c r="AH441" i="3"/>
  <c r="AI441" i="3"/>
  <c r="AJ441" i="3"/>
  <c r="AE442" i="3"/>
  <c r="AF442" i="3"/>
  <c r="AG442" i="3"/>
  <c r="AH442" i="3"/>
  <c r="AI442" i="3"/>
  <c r="AJ442" i="3"/>
  <c r="AE443" i="3"/>
  <c r="AF443" i="3"/>
  <c r="AG443" i="3"/>
  <c r="AH443" i="3"/>
  <c r="AI443" i="3"/>
  <c r="AJ443" i="3"/>
  <c r="AE444" i="3"/>
  <c r="AF444" i="3"/>
  <c r="AG444" i="3"/>
  <c r="AH444" i="3"/>
  <c r="AI444" i="3"/>
  <c r="AJ444" i="3"/>
  <c r="AE445" i="3"/>
  <c r="AF445" i="3"/>
  <c r="AG445" i="3"/>
  <c r="AH445" i="3"/>
  <c r="AI445" i="3"/>
  <c r="AJ445" i="3"/>
  <c r="AE446" i="3"/>
  <c r="AF446" i="3"/>
  <c r="AG446" i="3"/>
  <c r="AH446" i="3"/>
  <c r="AI446" i="3"/>
  <c r="AJ446" i="3"/>
  <c r="AE447" i="3"/>
  <c r="AF447" i="3"/>
  <c r="AG447" i="3"/>
  <c r="AH447" i="3"/>
  <c r="AI447" i="3"/>
  <c r="AJ447" i="3"/>
  <c r="AE448" i="3"/>
  <c r="AF448" i="3"/>
  <c r="AG448" i="3"/>
  <c r="AH448" i="3"/>
  <c r="AI448" i="3"/>
  <c r="AJ448" i="3"/>
  <c r="AE449" i="3"/>
  <c r="AF449" i="3"/>
  <c r="AG449" i="3"/>
  <c r="AH449" i="3"/>
  <c r="AI449" i="3"/>
  <c r="AJ449" i="3"/>
  <c r="AE450" i="3"/>
  <c r="AF450" i="3"/>
  <c r="AG450" i="3"/>
  <c r="AH450" i="3"/>
  <c r="AI450" i="3"/>
  <c r="AJ450" i="3"/>
  <c r="AE451" i="3"/>
  <c r="AF451" i="3"/>
  <c r="AG451" i="3"/>
  <c r="AH451" i="3"/>
  <c r="AI451" i="3"/>
  <c r="AJ451" i="3"/>
  <c r="AE452" i="3"/>
  <c r="AF452" i="3"/>
  <c r="AG452" i="3"/>
  <c r="AH452" i="3"/>
  <c r="AI452" i="3"/>
  <c r="AJ452" i="3"/>
  <c r="AE453" i="3"/>
  <c r="AF453" i="3"/>
  <c r="AG453" i="3"/>
  <c r="AH453" i="3"/>
  <c r="AI453" i="3"/>
  <c r="AJ453" i="3"/>
  <c r="AE454" i="3"/>
  <c r="AF454" i="3"/>
  <c r="AG454" i="3"/>
  <c r="AH454" i="3"/>
  <c r="AI454" i="3"/>
  <c r="AJ454" i="3"/>
  <c r="AE455" i="3"/>
  <c r="AF455" i="3"/>
  <c r="AG455" i="3"/>
  <c r="AH455" i="3"/>
  <c r="AI455" i="3"/>
  <c r="AJ455" i="3"/>
  <c r="AJ5" i="3"/>
  <c r="AI5" i="3"/>
  <c r="AH5" i="3"/>
  <c r="AG5" i="3"/>
  <c r="AF5" i="3"/>
  <c r="AE5" i="3"/>
  <c r="M35" i="13"/>
  <c r="I35" i="13"/>
  <c r="Q6" i="3"/>
  <c r="R6" i="3"/>
  <c r="Q7" i="3"/>
  <c r="R7" i="3"/>
  <c r="Q8" i="3"/>
  <c r="R8" i="3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Q35" i="3"/>
  <c r="R35" i="3"/>
  <c r="Q36" i="3"/>
  <c r="R36" i="3"/>
  <c r="Q37" i="3"/>
  <c r="R37" i="3"/>
  <c r="Q38" i="3"/>
  <c r="R38" i="3"/>
  <c r="Q39" i="3"/>
  <c r="R39" i="3"/>
  <c r="Q40" i="3"/>
  <c r="R40" i="3"/>
  <c r="Q41" i="3"/>
  <c r="R41" i="3"/>
  <c r="Q42" i="3"/>
  <c r="R42" i="3"/>
  <c r="Q43" i="3"/>
  <c r="R43" i="3"/>
  <c r="Q44" i="3"/>
  <c r="R44" i="3"/>
  <c r="Q45" i="3"/>
  <c r="R45" i="3"/>
  <c r="Q46" i="3"/>
  <c r="R46" i="3"/>
  <c r="Q47" i="3"/>
  <c r="R47" i="3"/>
  <c r="Q48" i="3"/>
  <c r="R48" i="3"/>
  <c r="Q49" i="3"/>
  <c r="R49" i="3"/>
  <c r="Q50" i="3"/>
  <c r="R50" i="3"/>
  <c r="Q51" i="3"/>
  <c r="R51" i="3"/>
  <c r="Q52" i="3"/>
  <c r="R52" i="3"/>
  <c r="Q53" i="3"/>
  <c r="R53" i="3"/>
  <c r="Q54" i="3"/>
  <c r="R54" i="3"/>
  <c r="Q55" i="3"/>
  <c r="R55" i="3"/>
  <c r="Q56" i="3"/>
  <c r="R56" i="3"/>
  <c r="Q57" i="3"/>
  <c r="R57" i="3"/>
  <c r="Q58" i="3"/>
  <c r="R58" i="3"/>
  <c r="Q59" i="3"/>
  <c r="R59" i="3"/>
  <c r="Q60" i="3"/>
  <c r="R60" i="3"/>
  <c r="Q61" i="3"/>
  <c r="R61" i="3"/>
  <c r="Q62" i="3"/>
  <c r="R62" i="3"/>
  <c r="Q63" i="3"/>
  <c r="R63" i="3"/>
  <c r="Q64" i="3"/>
  <c r="R64" i="3"/>
  <c r="Q65" i="3"/>
  <c r="R65" i="3"/>
  <c r="Q66" i="3"/>
  <c r="R66" i="3"/>
  <c r="Q67" i="3"/>
  <c r="R67" i="3"/>
  <c r="Q68" i="3"/>
  <c r="R68" i="3"/>
  <c r="Q69" i="3"/>
  <c r="R69" i="3"/>
  <c r="Q70" i="3"/>
  <c r="R70" i="3"/>
  <c r="Q71" i="3"/>
  <c r="R71" i="3"/>
  <c r="Q72" i="3"/>
  <c r="R72" i="3"/>
  <c r="Q73" i="3"/>
  <c r="R73" i="3"/>
  <c r="Q74" i="3"/>
  <c r="R74" i="3"/>
  <c r="Q75" i="3"/>
  <c r="R75" i="3"/>
  <c r="Q76" i="3"/>
  <c r="R76" i="3"/>
  <c r="Q77" i="3"/>
  <c r="R77" i="3"/>
  <c r="Q78" i="3"/>
  <c r="R78" i="3"/>
  <c r="Q79" i="3"/>
  <c r="R79" i="3"/>
  <c r="Q80" i="3"/>
  <c r="R80" i="3"/>
  <c r="Q81" i="3"/>
  <c r="R81" i="3"/>
  <c r="Q82" i="3"/>
  <c r="R82" i="3"/>
  <c r="Q83" i="3"/>
  <c r="R83" i="3"/>
  <c r="Q84" i="3"/>
  <c r="R84" i="3"/>
  <c r="Q85" i="3"/>
  <c r="R85" i="3"/>
  <c r="Q86" i="3"/>
  <c r="R86" i="3"/>
  <c r="Q87" i="3"/>
  <c r="R87" i="3"/>
  <c r="Q88" i="3"/>
  <c r="R88" i="3"/>
  <c r="Q89" i="3"/>
  <c r="R89" i="3"/>
  <c r="Q90" i="3"/>
  <c r="R90" i="3"/>
  <c r="Q91" i="3"/>
  <c r="R91" i="3"/>
  <c r="Q92" i="3"/>
  <c r="R92" i="3"/>
  <c r="Q93" i="3"/>
  <c r="R93" i="3"/>
  <c r="Q94" i="3"/>
  <c r="R94" i="3"/>
  <c r="Q95" i="3"/>
  <c r="R95" i="3"/>
  <c r="Q96" i="3"/>
  <c r="R96" i="3"/>
  <c r="Q97" i="3"/>
  <c r="R97" i="3"/>
  <c r="Q98" i="3"/>
  <c r="R98" i="3"/>
  <c r="Q99" i="3"/>
  <c r="R99" i="3"/>
  <c r="Q100" i="3"/>
  <c r="R100" i="3"/>
  <c r="Q101" i="3"/>
  <c r="R101" i="3"/>
  <c r="Q102" i="3"/>
  <c r="R102" i="3"/>
  <c r="Q103" i="3"/>
  <c r="R103" i="3"/>
  <c r="Q104" i="3"/>
  <c r="R104" i="3"/>
  <c r="Q105" i="3"/>
  <c r="R105" i="3"/>
  <c r="Q106" i="3"/>
  <c r="R106" i="3"/>
  <c r="Q107" i="3"/>
  <c r="R107" i="3"/>
  <c r="Q108" i="3"/>
  <c r="R108" i="3"/>
  <c r="Q109" i="3"/>
  <c r="R109" i="3"/>
  <c r="Q110" i="3"/>
  <c r="R110" i="3"/>
  <c r="Q111" i="3"/>
  <c r="R111" i="3"/>
  <c r="Q112" i="3"/>
  <c r="R112" i="3"/>
  <c r="Q113" i="3"/>
  <c r="R113" i="3"/>
  <c r="Q114" i="3"/>
  <c r="R114" i="3"/>
  <c r="Q115" i="3"/>
  <c r="R115" i="3"/>
  <c r="Q116" i="3"/>
  <c r="R116" i="3"/>
  <c r="Q117" i="3"/>
  <c r="R117" i="3"/>
  <c r="Q118" i="3"/>
  <c r="R118" i="3"/>
  <c r="Q119" i="3"/>
  <c r="R119" i="3"/>
  <c r="Q120" i="3"/>
  <c r="R120" i="3"/>
  <c r="Q121" i="3"/>
  <c r="R121" i="3"/>
  <c r="Q122" i="3"/>
  <c r="R122" i="3"/>
  <c r="Q123" i="3"/>
  <c r="R123" i="3"/>
  <c r="Q124" i="3"/>
  <c r="R124" i="3"/>
  <c r="Q125" i="3"/>
  <c r="R125" i="3"/>
  <c r="Q126" i="3"/>
  <c r="R126" i="3"/>
  <c r="Q127" i="3"/>
  <c r="R127" i="3"/>
  <c r="Q128" i="3"/>
  <c r="R128" i="3"/>
  <c r="Q129" i="3"/>
  <c r="R129" i="3"/>
  <c r="Q130" i="3"/>
  <c r="R130" i="3"/>
  <c r="Q131" i="3"/>
  <c r="R131" i="3"/>
  <c r="Q132" i="3"/>
  <c r="R132" i="3"/>
  <c r="Q133" i="3"/>
  <c r="R133" i="3"/>
  <c r="Q134" i="3"/>
  <c r="R134" i="3"/>
  <c r="Q135" i="3"/>
  <c r="R135" i="3"/>
  <c r="Q136" i="3"/>
  <c r="R136" i="3"/>
  <c r="Q137" i="3"/>
  <c r="R137" i="3"/>
  <c r="Q138" i="3"/>
  <c r="R138" i="3"/>
  <c r="Q139" i="3"/>
  <c r="R139" i="3"/>
  <c r="Q140" i="3"/>
  <c r="R140" i="3"/>
  <c r="Q141" i="3"/>
  <c r="R141" i="3"/>
  <c r="Q142" i="3"/>
  <c r="R142" i="3"/>
  <c r="Q143" i="3"/>
  <c r="R143" i="3"/>
  <c r="Q144" i="3"/>
  <c r="R144" i="3"/>
  <c r="Q145" i="3"/>
  <c r="R145" i="3"/>
  <c r="Q146" i="3"/>
  <c r="R146" i="3"/>
  <c r="Q147" i="3"/>
  <c r="R147" i="3"/>
  <c r="Q148" i="3"/>
  <c r="R148" i="3"/>
  <c r="Q149" i="3"/>
  <c r="R149" i="3"/>
  <c r="Q150" i="3"/>
  <c r="R150" i="3"/>
  <c r="Q151" i="3"/>
  <c r="R151" i="3"/>
  <c r="Q152" i="3"/>
  <c r="R152" i="3"/>
  <c r="Q153" i="3"/>
  <c r="R153" i="3"/>
  <c r="Q154" i="3"/>
  <c r="R154" i="3"/>
  <c r="Q155" i="3"/>
  <c r="R155" i="3"/>
  <c r="Q156" i="3"/>
  <c r="R156" i="3"/>
  <c r="Q157" i="3"/>
  <c r="R157" i="3"/>
  <c r="Q158" i="3"/>
  <c r="R158" i="3"/>
  <c r="Q159" i="3"/>
  <c r="R159" i="3"/>
  <c r="Q160" i="3"/>
  <c r="R160" i="3"/>
  <c r="Q161" i="3"/>
  <c r="R161" i="3"/>
  <c r="Q162" i="3"/>
  <c r="R162" i="3"/>
  <c r="Q163" i="3"/>
  <c r="R163" i="3"/>
  <c r="Q164" i="3"/>
  <c r="R164" i="3"/>
  <c r="Q165" i="3"/>
  <c r="R165" i="3"/>
  <c r="Q166" i="3"/>
  <c r="R166" i="3"/>
  <c r="Q167" i="3"/>
  <c r="R167" i="3"/>
  <c r="Q168" i="3"/>
  <c r="R168" i="3"/>
  <c r="Q169" i="3"/>
  <c r="R169" i="3"/>
  <c r="Q170" i="3"/>
  <c r="R170" i="3"/>
  <c r="Q171" i="3"/>
  <c r="R171" i="3"/>
  <c r="Q172" i="3"/>
  <c r="R172" i="3"/>
  <c r="Q173" i="3"/>
  <c r="R173" i="3"/>
  <c r="Q174" i="3"/>
  <c r="R174" i="3"/>
  <c r="Q175" i="3"/>
  <c r="R175" i="3"/>
  <c r="Q176" i="3"/>
  <c r="R176" i="3"/>
  <c r="Q177" i="3"/>
  <c r="R177" i="3"/>
  <c r="Q178" i="3"/>
  <c r="R178" i="3"/>
  <c r="Q179" i="3"/>
  <c r="R179" i="3"/>
  <c r="Q180" i="3"/>
  <c r="R180" i="3"/>
  <c r="Q181" i="3"/>
  <c r="R181" i="3"/>
  <c r="Q182" i="3"/>
  <c r="R182" i="3"/>
  <c r="Q183" i="3"/>
  <c r="R183" i="3"/>
  <c r="Q184" i="3"/>
  <c r="R184" i="3"/>
  <c r="Q185" i="3"/>
  <c r="R185" i="3"/>
  <c r="Q186" i="3"/>
  <c r="R186" i="3"/>
  <c r="Q187" i="3"/>
  <c r="R187" i="3"/>
  <c r="Q188" i="3"/>
  <c r="R188" i="3"/>
  <c r="Q189" i="3"/>
  <c r="R189" i="3"/>
  <c r="Q190" i="3"/>
  <c r="R190" i="3"/>
  <c r="Q191" i="3"/>
  <c r="R191" i="3"/>
  <c r="Q192" i="3"/>
  <c r="R192" i="3"/>
  <c r="Q193" i="3"/>
  <c r="R193" i="3"/>
  <c r="Q194" i="3"/>
  <c r="R194" i="3"/>
  <c r="Q195" i="3"/>
  <c r="R195" i="3"/>
  <c r="Q196" i="3"/>
  <c r="R196" i="3"/>
  <c r="Q197" i="3"/>
  <c r="R197" i="3"/>
  <c r="Q198" i="3"/>
  <c r="R198" i="3"/>
  <c r="Q199" i="3"/>
  <c r="R199" i="3"/>
  <c r="Q200" i="3"/>
  <c r="R200" i="3"/>
  <c r="Q201" i="3"/>
  <c r="R201" i="3"/>
  <c r="Q202" i="3"/>
  <c r="R202" i="3"/>
  <c r="Q203" i="3"/>
  <c r="R203" i="3"/>
  <c r="Q204" i="3"/>
  <c r="R204" i="3"/>
  <c r="Q205" i="3"/>
  <c r="R205" i="3"/>
  <c r="Q206" i="3"/>
  <c r="R206" i="3"/>
  <c r="Q207" i="3"/>
  <c r="R207" i="3"/>
  <c r="Q208" i="3"/>
  <c r="R208" i="3"/>
  <c r="Q209" i="3"/>
  <c r="R209" i="3"/>
  <c r="Q210" i="3"/>
  <c r="R210" i="3"/>
  <c r="Q211" i="3"/>
  <c r="R211" i="3"/>
  <c r="Q212" i="3"/>
  <c r="R212" i="3"/>
  <c r="Q213" i="3"/>
  <c r="R213" i="3"/>
  <c r="Q214" i="3"/>
  <c r="R214" i="3"/>
  <c r="Q215" i="3"/>
  <c r="R215" i="3"/>
  <c r="Q216" i="3"/>
  <c r="R216" i="3"/>
  <c r="Q217" i="3"/>
  <c r="R217" i="3"/>
  <c r="Q218" i="3"/>
  <c r="R218" i="3"/>
  <c r="Q219" i="3"/>
  <c r="R219" i="3"/>
  <c r="Q220" i="3"/>
  <c r="R220" i="3"/>
  <c r="Q221" i="3"/>
  <c r="R221" i="3"/>
  <c r="Q222" i="3"/>
  <c r="R222" i="3"/>
  <c r="Q223" i="3"/>
  <c r="R223" i="3"/>
  <c r="Q224" i="3"/>
  <c r="R224" i="3"/>
  <c r="Q225" i="3"/>
  <c r="R225" i="3"/>
  <c r="Q226" i="3"/>
  <c r="R226" i="3"/>
  <c r="Q227" i="3"/>
  <c r="R227" i="3"/>
  <c r="Q228" i="3"/>
  <c r="R228" i="3"/>
  <c r="Q229" i="3"/>
  <c r="R229" i="3"/>
  <c r="Q230" i="3"/>
  <c r="R230" i="3"/>
  <c r="Q231" i="3"/>
  <c r="R231" i="3"/>
  <c r="Q232" i="3"/>
  <c r="R232" i="3"/>
  <c r="Q233" i="3"/>
  <c r="R233" i="3"/>
  <c r="Q234" i="3"/>
  <c r="R234" i="3"/>
  <c r="Q235" i="3"/>
  <c r="R235" i="3"/>
  <c r="Q236" i="3"/>
  <c r="R236" i="3"/>
  <c r="Q237" i="3"/>
  <c r="R237" i="3"/>
  <c r="Q238" i="3"/>
  <c r="R238" i="3"/>
  <c r="Q239" i="3"/>
  <c r="R239" i="3"/>
  <c r="Q240" i="3"/>
  <c r="R240" i="3"/>
  <c r="Q241" i="3"/>
  <c r="R241" i="3"/>
  <c r="Q242" i="3"/>
  <c r="R242" i="3"/>
  <c r="Q243" i="3"/>
  <c r="R243" i="3"/>
  <c r="Q244" i="3"/>
  <c r="R244" i="3"/>
  <c r="Q245" i="3"/>
  <c r="R245" i="3"/>
  <c r="Q246" i="3"/>
  <c r="R246" i="3"/>
  <c r="Q247" i="3"/>
  <c r="R247" i="3"/>
  <c r="Q248" i="3"/>
  <c r="R248" i="3"/>
  <c r="Q249" i="3"/>
  <c r="R249" i="3"/>
  <c r="Q250" i="3"/>
  <c r="R250" i="3"/>
  <c r="Q251" i="3"/>
  <c r="R251" i="3"/>
  <c r="Q252" i="3"/>
  <c r="R252" i="3"/>
  <c r="Q253" i="3"/>
  <c r="R253" i="3"/>
  <c r="Q254" i="3"/>
  <c r="R254" i="3"/>
  <c r="Q255" i="3"/>
  <c r="R255" i="3"/>
  <c r="Q256" i="3"/>
  <c r="R256" i="3"/>
  <c r="Q257" i="3"/>
  <c r="R257" i="3"/>
  <c r="Q258" i="3"/>
  <c r="R258" i="3"/>
  <c r="Q259" i="3"/>
  <c r="R259" i="3"/>
  <c r="Q260" i="3"/>
  <c r="R260" i="3"/>
  <c r="Q261" i="3"/>
  <c r="R261" i="3"/>
  <c r="Q262" i="3"/>
  <c r="R262" i="3"/>
  <c r="Q263" i="3"/>
  <c r="R263" i="3"/>
  <c r="Q264" i="3"/>
  <c r="R264" i="3"/>
  <c r="Q265" i="3"/>
  <c r="R265" i="3"/>
  <c r="Q266" i="3"/>
  <c r="R266" i="3"/>
  <c r="Q267" i="3"/>
  <c r="R267" i="3"/>
  <c r="Q268" i="3"/>
  <c r="R268" i="3"/>
  <c r="Q269" i="3"/>
  <c r="R269" i="3"/>
  <c r="Q270" i="3"/>
  <c r="R270" i="3"/>
  <c r="Q271" i="3"/>
  <c r="R271" i="3"/>
  <c r="Q272" i="3"/>
  <c r="R272" i="3"/>
  <c r="Q273" i="3"/>
  <c r="R273" i="3"/>
  <c r="Q274" i="3"/>
  <c r="R274" i="3"/>
  <c r="Q275" i="3"/>
  <c r="R275" i="3"/>
  <c r="Q276" i="3"/>
  <c r="R276" i="3"/>
  <c r="Q277" i="3"/>
  <c r="R277" i="3"/>
  <c r="Q278" i="3"/>
  <c r="R278" i="3"/>
  <c r="Q279" i="3"/>
  <c r="R279" i="3"/>
  <c r="Q280" i="3"/>
  <c r="R280" i="3"/>
  <c r="Q281" i="3"/>
  <c r="R281" i="3"/>
  <c r="Q282" i="3"/>
  <c r="R282" i="3"/>
  <c r="Q283" i="3"/>
  <c r="R283" i="3"/>
  <c r="Q284" i="3"/>
  <c r="R284" i="3"/>
  <c r="Q285" i="3"/>
  <c r="R285" i="3"/>
  <c r="Q286" i="3"/>
  <c r="R286" i="3"/>
  <c r="Q287" i="3"/>
  <c r="R287" i="3"/>
  <c r="Q288" i="3"/>
  <c r="R288" i="3"/>
  <c r="Q289" i="3"/>
  <c r="R289" i="3"/>
  <c r="Q290" i="3"/>
  <c r="R290" i="3"/>
  <c r="Q291" i="3"/>
  <c r="R291" i="3"/>
  <c r="Q292" i="3"/>
  <c r="R292" i="3"/>
  <c r="Q293" i="3"/>
  <c r="R293" i="3"/>
  <c r="Q294" i="3"/>
  <c r="R294" i="3"/>
  <c r="Q295" i="3"/>
  <c r="R295" i="3"/>
  <c r="Q296" i="3"/>
  <c r="R296" i="3"/>
  <c r="Q297" i="3"/>
  <c r="R297" i="3"/>
  <c r="Q298" i="3"/>
  <c r="R298" i="3"/>
  <c r="Q299" i="3"/>
  <c r="R299" i="3"/>
  <c r="Q300" i="3"/>
  <c r="R300" i="3"/>
  <c r="Q301" i="3"/>
  <c r="R301" i="3"/>
  <c r="Q302" i="3"/>
  <c r="R302" i="3"/>
  <c r="Q303" i="3"/>
  <c r="R303" i="3"/>
  <c r="Q304" i="3"/>
  <c r="R304" i="3"/>
  <c r="Q305" i="3"/>
  <c r="R305" i="3"/>
  <c r="Q306" i="3"/>
  <c r="R306" i="3"/>
  <c r="Q307" i="3"/>
  <c r="R307" i="3"/>
  <c r="Q308" i="3"/>
  <c r="R308" i="3"/>
  <c r="Q309" i="3"/>
  <c r="R309" i="3"/>
  <c r="Q310" i="3"/>
  <c r="R310" i="3"/>
  <c r="Q311" i="3"/>
  <c r="R311" i="3"/>
  <c r="Q312" i="3"/>
  <c r="R312" i="3"/>
  <c r="Q313" i="3"/>
  <c r="R313" i="3"/>
  <c r="Q314" i="3"/>
  <c r="R314" i="3"/>
  <c r="Q315" i="3"/>
  <c r="R315" i="3"/>
  <c r="Q316" i="3"/>
  <c r="R316" i="3"/>
  <c r="Q317" i="3"/>
  <c r="R317" i="3"/>
  <c r="Q318" i="3"/>
  <c r="R318" i="3"/>
  <c r="Q319" i="3"/>
  <c r="R319" i="3"/>
  <c r="Q320" i="3"/>
  <c r="R320" i="3"/>
  <c r="Q321" i="3"/>
  <c r="R321" i="3"/>
  <c r="Q322" i="3"/>
  <c r="R322" i="3"/>
  <c r="Q323" i="3"/>
  <c r="R323" i="3"/>
  <c r="Q324" i="3"/>
  <c r="R324" i="3"/>
  <c r="Q325" i="3"/>
  <c r="R325" i="3"/>
  <c r="Q326" i="3"/>
  <c r="R326" i="3"/>
  <c r="Q327" i="3"/>
  <c r="R327" i="3"/>
  <c r="Q328" i="3"/>
  <c r="R328" i="3"/>
  <c r="Q329" i="3"/>
  <c r="R329" i="3"/>
  <c r="Q330" i="3"/>
  <c r="R330" i="3"/>
  <c r="Q331" i="3"/>
  <c r="R331" i="3"/>
  <c r="Q332" i="3"/>
  <c r="R332" i="3"/>
  <c r="Q333" i="3"/>
  <c r="R333" i="3"/>
  <c r="Q334" i="3"/>
  <c r="R334" i="3"/>
  <c r="Q335" i="3"/>
  <c r="R335" i="3"/>
  <c r="Q336" i="3"/>
  <c r="R336" i="3"/>
  <c r="Q337" i="3"/>
  <c r="R337" i="3"/>
  <c r="Q338" i="3"/>
  <c r="R338" i="3"/>
  <c r="Q339" i="3"/>
  <c r="R339" i="3"/>
  <c r="Q340" i="3"/>
  <c r="R340" i="3"/>
  <c r="Q341" i="3"/>
  <c r="R341" i="3"/>
  <c r="Q342" i="3"/>
  <c r="R342" i="3"/>
  <c r="Q343" i="3"/>
  <c r="R343" i="3"/>
  <c r="Q344" i="3"/>
  <c r="R344" i="3"/>
  <c r="Q345" i="3"/>
  <c r="R345" i="3"/>
  <c r="Q346" i="3"/>
  <c r="R346" i="3"/>
  <c r="Q347" i="3"/>
  <c r="R347" i="3"/>
  <c r="Q348" i="3"/>
  <c r="R348" i="3"/>
  <c r="Q349" i="3"/>
  <c r="R349" i="3"/>
  <c r="Q350" i="3"/>
  <c r="R350" i="3"/>
  <c r="Q351" i="3"/>
  <c r="R351" i="3"/>
  <c r="Q352" i="3"/>
  <c r="R352" i="3"/>
  <c r="Q353" i="3"/>
  <c r="R353" i="3"/>
  <c r="Q354" i="3"/>
  <c r="R354" i="3"/>
  <c r="Q355" i="3"/>
  <c r="R355" i="3"/>
  <c r="Q356" i="3"/>
  <c r="R356" i="3"/>
  <c r="Q357" i="3"/>
  <c r="R357" i="3"/>
  <c r="Q358" i="3"/>
  <c r="R358" i="3"/>
  <c r="Q359" i="3"/>
  <c r="R359" i="3"/>
  <c r="Q360" i="3"/>
  <c r="R360" i="3"/>
  <c r="Q361" i="3"/>
  <c r="R361" i="3"/>
  <c r="Q362" i="3"/>
  <c r="R362" i="3"/>
  <c r="Q363" i="3"/>
  <c r="R363" i="3"/>
  <c r="Q364" i="3"/>
  <c r="R364" i="3"/>
  <c r="Q365" i="3"/>
  <c r="R365" i="3"/>
  <c r="Q366" i="3"/>
  <c r="R366" i="3"/>
  <c r="Q367" i="3"/>
  <c r="R367" i="3"/>
  <c r="Q368" i="3"/>
  <c r="R368" i="3"/>
  <c r="Q369" i="3"/>
  <c r="R369" i="3"/>
  <c r="Q370" i="3"/>
  <c r="R370" i="3"/>
  <c r="Q371" i="3"/>
  <c r="R371" i="3"/>
  <c r="Q372" i="3"/>
  <c r="R372" i="3"/>
  <c r="Q373" i="3"/>
  <c r="R373" i="3"/>
  <c r="Q374" i="3"/>
  <c r="R374" i="3"/>
  <c r="Q375" i="3"/>
  <c r="R375" i="3"/>
  <c r="Q376" i="3"/>
  <c r="R376" i="3"/>
  <c r="Q377" i="3"/>
  <c r="R377" i="3"/>
  <c r="Q378" i="3"/>
  <c r="R378" i="3"/>
  <c r="Q379" i="3"/>
  <c r="R379" i="3"/>
  <c r="Q380" i="3"/>
  <c r="R380" i="3"/>
  <c r="Q381" i="3"/>
  <c r="R381" i="3"/>
  <c r="Q382" i="3"/>
  <c r="R382" i="3"/>
  <c r="Q383" i="3"/>
  <c r="R383" i="3"/>
  <c r="Q384" i="3"/>
  <c r="R384" i="3"/>
  <c r="Q385" i="3"/>
  <c r="R385" i="3"/>
  <c r="Q386" i="3"/>
  <c r="R386" i="3"/>
  <c r="Q387" i="3"/>
  <c r="R387" i="3"/>
  <c r="Q388" i="3"/>
  <c r="R388" i="3"/>
  <c r="Q389" i="3"/>
  <c r="R389" i="3"/>
  <c r="Q390" i="3"/>
  <c r="R390" i="3"/>
  <c r="Q391" i="3"/>
  <c r="R391" i="3"/>
  <c r="Q392" i="3"/>
  <c r="R392" i="3"/>
  <c r="Q393" i="3"/>
  <c r="R393" i="3"/>
  <c r="Q394" i="3"/>
  <c r="R394" i="3"/>
  <c r="Q395" i="3"/>
  <c r="R395" i="3"/>
  <c r="Q396" i="3"/>
  <c r="R396" i="3"/>
  <c r="Q397" i="3"/>
  <c r="R397" i="3"/>
  <c r="Q398" i="3"/>
  <c r="R398" i="3"/>
  <c r="Q399" i="3"/>
  <c r="R399" i="3"/>
  <c r="Q400" i="3"/>
  <c r="R400" i="3"/>
  <c r="Q401" i="3"/>
  <c r="R401" i="3"/>
  <c r="Q402" i="3"/>
  <c r="R402" i="3"/>
  <c r="Q403" i="3"/>
  <c r="R403" i="3"/>
  <c r="Q404" i="3"/>
  <c r="R404" i="3"/>
  <c r="Q405" i="3"/>
  <c r="R405" i="3"/>
  <c r="Q406" i="3"/>
  <c r="R406" i="3"/>
  <c r="Q407" i="3"/>
  <c r="R407" i="3"/>
  <c r="Q408" i="3"/>
  <c r="R408" i="3"/>
  <c r="Q409" i="3"/>
  <c r="R409" i="3"/>
  <c r="Q410" i="3"/>
  <c r="R410" i="3"/>
  <c r="Q411" i="3"/>
  <c r="R411" i="3"/>
  <c r="Q412" i="3"/>
  <c r="R412" i="3"/>
  <c r="Q413" i="3"/>
  <c r="R413" i="3"/>
  <c r="Q414" i="3"/>
  <c r="R414" i="3"/>
  <c r="Q415" i="3"/>
  <c r="R415" i="3"/>
  <c r="Q416" i="3"/>
  <c r="R416" i="3"/>
  <c r="Q417" i="3"/>
  <c r="R417" i="3"/>
  <c r="Q418" i="3"/>
  <c r="R418" i="3"/>
  <c r="Q419" i="3"/>
  <c r="R419" i="3"/>
  <c r="Q420" i="3"/>
  <c r="R420" i="3"/>
  <c r="Q421" i="3"/>
  <c r="R421" i="3"/>
  <c r="Q422" i="3"/>
  <c r="R422" i="3"/>
  <c r="Q423" i="3"/>
  <c r="R423" i="3"/>
  <c r="Q424" i="3"/>
  <c r="R424" i="3"/>
  <c r="Q425" i="3"/>
  <c r="R425" i="3"/>
  <c r="Q426" i="3"/>
  <c r="R426" i="3"/>
  <c r="Q427" i="3"/>
  <c r="R427" i="3"/>
  <c r="Q428" i="3"/>
  <c r="R428" i="3"/>
  <c r="Q429" i="3"/>
  <c r="R429" i="3"/>
  <c r="Q430" i="3"/>
  <c r="R430" i="3"/>
  <c r="Q431" i="3"/>
  <c r="R431" i="3"/>
  <c r="Q432" i="3"/>
  <c r="R432" i="3"/>
  <c r="Q433" i="3"/>
  <c r="R433" i="3"/>
  <c r="Q434" i="3"/>
  <c r="R434" i="3"/>
  <c r="Q435" i="3"/>
  <c r="R435" i="3"/>
  <c r="Q436" i="3"/>
  <c r="R436" i="3"/>
  <c r="Q437" i="3"/>
  <c r="R437" i="3"/>
  <c r="Q438" i="3"/>
  <c r="R438" i="3"/>
  <c r="Q439" i="3"/>
  <c r="R439" i="3"/>
  <c r="Q440" i="3"/>
  <c r="R440" i="3"/>
  <c r="Q441" i="3"/>
  <c r="R441" i="3"/>
  <c r="Q442" i="3"/>
  <c r="R442" i="3"/>
  <c r="Q443" i="3"/>
  <c r="R443" i="3"/>
  <c r="Q444" i="3"/>
  <c r="R444" i="3"/>
  <c r="Q445" i="3"/>
  <c r="R445" i="3"/>
  <c r="Q446" i="3"/>
  <c r="R446" i="3"/>
  <c r="Q447" i="3"/>
  <c r="R447" i="3"/>
  <c r="Q448" i="3"/>
  <c r="R448" i="3"/>
  <c r="Q449" i="3"/>
  <c r="R449" i="3"/>
  <c r="Q450" i="3"/>
  <c r="R450" i="3"/>
  <c r="Q451" i="3"/>
  <c r="R451" i="3"/>
  <c r="Q452" i="3"/>
  <c r="R452" i="3"/>
  <c r="Q453" i="3"/>
  <c r="R453" i="3"/>
  <c r="Q454" i="3"/>
  <c r="R454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K218" i="3"/>
  <c r="L218" i="3"/>
  <c r="K219" i="3"/>
  <c r="L219" i="3"/>
  <c r="K220" i="3"/>
  <c r="L220" i="3"/>
  <c r="K221" i="3"/>
  <c r="L221" i="3"/>
  <c r="K222" i="3"/>
  <c r="L222" i="3"/>
  <c r="K223" i="3"/>
  <c r="L223" i="3"/>
  <c r="K224" i="3"/>
  <c r="L224" i="3"/>
  <c r="K225" i="3"/>
  <c r="L225" i="3"/>
  <c r="K226" i="3"/>
  <c r="L226" i="3"/>
  <c r="K227" i="3"/>
  <c r="L227" i="3"/>
  <c r="K228" i="3"/>
  <c r="L228" i="3"/>
  <c r="K229" i="3"/>
  <c r="L229" i="3"/>
  <c r="K230" i="3"/>
  <c r="L230" i="3"/>
  <c r="K231" i="3"/>
  <c r="L231" i="3"/>
  <c r="K232" i="3"/>
  <c r="L232" i="3"/>
  <c r="K233" i="3"/>
  <c r="L233" i="3"/>
  <c r="K234" i="3"/>
  <c r="L234" i="3"/>
  <c r="K235" i="3"/>
  <c r="L235" i="3"/>
  <c r="K236" i="3"/>
  <c r="L236" i="3"/>
  <c r="K237" i="3"/>
  <c r="L237" i="3"/>
  <c r="K238" i="3"/>
  <c r="L238" i="3"/>
  <c r="K239" i="3"/>
  <c r="L239" i="3"/>
  <c r="K240" i="3"/>
  <c r="L240" i="3"/>
  <c r="K241" i="3"/>
  <c r="L241" i="3"/>
  <c r="K242" i="3"/>
  <c r="L242" i="3"/>
  <c r="K243" i="3"/>
  <c r="L243" i="3"/>
  <c r="K244" i="3"/>
  <c r="L244" i="3"/>
  <c r="K245" i="3"/>
  <c r="L245" i="3"/>
  <c r="K246" i="3"/>
  <c r="L246" i="3"/>
  <c r="K247" i="3"/>
  <c r="L247" i="3"/>
  <c r="K248" i="3"/>
  <c r="L248" i="3"/>
  <c r="K249" i="3"/>
  <c r="L249" i="3"/>
  <c r="K250" i="3"/>
  <c r="L250" i="3"/>
  <c r="K251" i="3"/>
  <c r="L251" i="3"/>
  <c r="K252" i="3"/>
  <c r="L252" i="3"/>
  <c r="K253" i="3"/>
  <c r="L253" i="3"/>
  <c r="K254" i="3"/>
  <c r="L254" i="3"/>
  <c r="K255" i="3"/>
  <c r="L255" i="3"/>
  <c r="K256" i="3"/>
  <c r="L256" i="3"/>
  <c r="K257" i="3"/>
  <c r="L257" i="3"/>
  <c r="K258" i="3"/>
  <c r="L258" i="3"/>
  <c r="K259" i="3"/>
  <c r="L259" i="3"/>
  <c r="K260" i="3"/>
  <c r="L260" i="3"/>
  <c r="K261" i="3"/>
  <c r="L261" i="3"/>
  <c r="K262" i="3"/>
  <c r="L262" i="3"/>
  <c r="K263" i="3"/>
  <c r="L263" i="3"/>
  <c r="K264" i="3"/>
  <c r="L264" i="3"/>
  <c r="K265" i="3"/>
  <c r="L265" i="3"/>
  <c r="K266" i="3"/>
  <c r="L266" i="3"/>
  <c r="K267" i="3"/>
  <c r="L267" i="3"/>
  <c r="K268" i="3"/>
  <c r="L268" i="3"/>
  <c r="K269" i="3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K278" i="3"/>
  <c r="L278" i="3"/>
  <c r="K279" i="3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K290" i="3"/>
  <c r="L290" i="3"/>
  <c r="K291" i="3"/>
  <c r="L291" i="3"/>
  <c r="K292" i="3"/>
  <c r="L292" i="3"/>
  <c r="K293" i="3"/>
  <c r="L293" i="3"/>
  <c r="K294" i="3"/>
  <c r="L294" i="3"/>
  <c r="K295" i="3"/>
  <c r="L295" i="3"/>
  <c r="K296" i="3"/>
  <c r="L296" i="3"/>
  <c r="K297" i="3"/>
  <c r="L297" i="3"/>
  <c r="K298" i="3"/>
  <c r="L298" i="3"/>
  <c r="K299" i="3"/>
  <c r="L299" i="3"/>
  <c r="K300" i="3"/>
  <c r="L300" i="3"/>
  <c r="K301" i="3"/>
  <c r="L301" i="3"/>
  <c r="K302" i="3"/>
  <c r="L302" i="3"/>
  <c r="K303" i="3"/>
  <c r="L303" i="3"/>
  <c r="K304" i="3"/>
  <c r="L304" i="3"/>
  <c r="K305" i="3"/>
  <c r="L305" i="3"/>
  <c r="K306" i="3"/>
  <c r="L306" i="3"/>
  <c r="K307" i="3"/>
  <c r="L307" i="3"/>
  <c r="K308" i="3"/>
  <c r="L308" i="3"/>
  <c r="K309" i="3"/>
  <c r="L309" i="3"/>
  <c r="K310" i="3"/>
  <c r="L310" i="3"/>
  <c r="K311" i="3"/>
  <c r="L311" i="3"/>
  <c r="K312" i="3"/>
  <c r="L312" i="3"/>
  <c r="K313" i="3"/>
  <c r="L313" i="3"/>
  <c r="K314" i="3"/>
  <c r="L314" i="3"/>
  <c r="K315" i="3"/>
  <c r="L315" i="3"/>
  <c r="K316" i="3"/>
  <c r="L316" i="3"/>
  <c r="K317" i="3"/>
  <c r="L317" i="3"/>
  <c r="K318" i="3"/>
  <c r="L318" i="3"/>
  <c r="K319" i="3"/>
  <c r="L319" i="3"/>
  <c r="K320" i="3"/>
  <c r="L320" i="3"/>
  <c r="K321" i="3"/>
  <c r="L321" i="3"/>
  <c r="K322" i="3"/>
  <c r="L322" i="3"/>
  <c r="K323" i="3"/>
  <c r="L323" i="3"/>
  <c r="K324" i="3"/>
  <c r="L324" i="3"/>
  <c r="K325" i="3"/>
  <c r="L325" i="3"/>
  <c r="K326" i="3"/>
  <c r="L326" i="3"/>
  <c r="K327" i="3"/>
  <c r="L327" i="3"/>
  <c r="K328" i="3"/>
  <c r="L328" i="3"/>
  <c r="K329" i="3"/>
  <c r="L329" i="3"/>
  <c r="K330" i="3"/>
  <c r="L330" i="3"/>
  <c r="K331" i="3"/>
  <c r="L331" i="3"/>
  <c r="K332" i="3"/>
  <c r="L332" i="3"/>
  <c r="K333" i="3"/>
  <c r="L333" i="3"/>
  <c r="K334" i="3"/>
  <c r="L334" i="3"/>
  <c r="K335" i="3"/>
  <c r="L335" i="3"/>
  <c r="K336" i="3"/>
  <c r="L336" i="3"/>
  <c r="K337" i="3"/>
  <c r="L337" i="3"/>
  <c r="K338" i="3"/>
  <c r="L338" i="3"/>
  <c r="K339" i="3"/>
  <c r="L339" i="3"/>
  <c r="K340" i="3"/>
  <c r="L340" i="3"/>
  <c r="K341" i="3"/>
  <c r="L341" i="3"/>
  <c r="K342" i="3"/>
  <c r="L342" i="3"/>
  <c r="K343" i="3"/>
  <c r="L343" i="3"/>
  <c r="K344" i="3"/>
  <c r="L344" i="3"/>
  <c r="K345" i="3"/>
  <c r="L345" i="3"/>
  <c r="K346" i="3"/>
  <c r="L346" i="3"/>
  <c r="K347" i="3"/>
  <c r="L347" i="3"/>
  <c r="K348" i="3"/>
  <c r="L348" i="3"/>
  <c r="K349" i="3"/>
  <c r="L349" i="3"/>
  <c r="K350" i="3"/>
  <c r="L350" i="3"/>
  <c r="K351" i="3"/>
  <c r="L351" i="3"/>
  <c r="K352" i="3"/>
  <c r="L352" i="3"/>
  <c r="K353" i="3"/>
  <c r="L353" i="3"/>
  <c r="K354" i="3"/>
  <c r="L354" i="3"/>
  <c r="K355" i="3"/>
  <c r="L355" i="3"/>
  <c r="K356" i="3"/>
  <c r="L356" i="3"/>
  <c r="K357" i="3"/>
  <c r="L357" i="3"/>
  <c r="K358" i="3"/>
  <c r="L358" i="3"/>
  <c r="K359" i="3"/>
  <c r="L359" i="3"/>
  <c r="K360" i="3"/>
  <c r="L360" i="3"/>
  <c r="K361" i="3"/>
  <c r="L361" i="3"/>
  <c r="K362" i="3"/>
  <c r="L362" i="3"/>
  <c r="K363" i="3"/>
  <c r="L363" i="3"/>
  <c r="K364" i="3"/>
  <c r="L364" i="3"/>
  <c r="K365" i="3"/>
  <c r="L365" i="3"/>
  <c r="K366" i="3"/>
  <c r="L366" i="3"/>
  <c r="K367" i="3"/>
  <c r="L367" i="3"/>
  <c r="K368" i="3"/>
  <c r="L368" i="3"/>
  <c r="K369" i="3"/>
  <c r="L369" i="3"/>
  <c r="K370" i="3"/>
  <c r="L370" i="3"/>
  <c r="K371" i="3"/>
  <c r="L371" i="3"/>
  <c r="K372" i="3"/>
  <c r="L372" i="3"/>
  <c r="K373" i="3"/>
  <c r="L373" i="3"/>
  <c r="K374" i="3"/>
  <c r="L374" i="3"/>
  <c r="K375" i="3"/>
  <c r="L375" i="3"/>
  <c r="K376" i="3"/>
  <c r="L376" i="3"/>
  <c r="K377" i="3"/>
  <c r="L377" i="3"/>
  <c r="K378" i="3"/>
  <c r="L378" i="3"/>
  <c r="K379" i="3"/>
  <c r="L379" i="3"/>
  <c r="K380" i="3"/>
  <c r="L380" i="3"/>
  <c r="K381" i="3"/>
  <c r="L381" i="3"/>
  <c r="K382" i="3"/>
  <c r="L382" i="3"/>
  <c r="K383" i="3"/>
  <c r="L383" i="3"/>
  <c r="K384" i="3"/>
  <c r="L384" i="3"/>
  <c r="K385" i="3"/>
  <c r="L385" i="3"/>
  <c r="K386" i="3"/>
  <c r="L386" i="3"/>
  <c r="K387" i="3"/>
  <c r="L387" i="3"/>
  <c r="K388" i="3"/>
  <c r="L388" i="3"/>
  <c r="K389" i="3"/>
  <c r="L389" i="3"/>
  <c r="K390" i="3"/>
  <c r="L390" i="3"/>
  <c r="K391" i="3"/>
  <c r="L391" i="3"/>
  <c r="K392" i="3"/>
  <c r="L392" i="3"/>
  <c r="K393" i="3"/>
  <c r="L393" i="3"/>
  <c r="K394" i="3"/>
  <c r="L394" i="3"/>
  <c r="K395" i="3"/>
  <c r="L395" i="3"/>
  <c r="K396" i="3"/>
  <c r="L396" i="3"/>
  <c r="K397" i="3"/>
  <c r="L397" i="3"/>
  <c r="K398" i="3"/>
  <c r="L398" i="3"/>
  <c r="K399" i="3"/>
  <c r="L399" i="3"/>
  <c r="K400" i="3"/>
  <c r="L400" i="3"/>
  <c r="K401" i="3"/>
  <c r="L401" i="3"/>
  <c r="K402" i="3"/>
  <c r="L402" i="3"/>
  <c r="K403" i="3"/>
  <c r="L403" i="3"/>
  <c r="K404" i="3"/>
  <c r="L404" i="3"/>
  <c r="K405" i="3"/>
  <c r="L405" i="3"/>
  <c r="K406" i="3"/>
  <c r="L406" i="3"/>
  <c r="K407" i="3"/>
  <c r="L407" i="3"/>
  <c r="K408" i="3"/>
  <c r="L408" i="3"/>
  <c r="K409" i="3"/>
  <c r="L409" i="3"/>
  <c r="K410" i="3"/>
  <c r="L410" i="3"/>
  <c r="K411" i="3"/>
  <c r="L411" i="3"/>
  <c r="K412" i="3"/>
  <c r="L412" i="3"/>
  <c r="K413" i="3"/>
  <c r="L413" i="3"/>
  <c r="K414" i="3"/>
  <c r="L414" i="3"/>
  <c r="K415" i="3"/>
  <c r="L415" i="3"/>
  <c r="K416" i="3"/>
  <c r="L416" i="3"/>
  <c r="K417" i="3"/>
  <c r="L417" i="3"/>
  <c r="K418" i="3"/>
  <c r="L418" i="3"/>
  <c r="K419" i="3"/>
  <c r="L419" i="3"/>
  <c r="K420" i="3"/>
  <c r="L420" i="3"/>
  <c r="K421" i="3"/>
  <c r="L421" i="3"/>
  <c r="K422" i="3"/>
  <c r="L422" i="3"/>
  <c r="K423" i="3"/>
  <c r="L423" i="3"/>
  <c r="K424" i="3"/>
  <c r="L424" i="3"/>
  <c r="K425" i="3"/>
  <c r="L425" i="3"/>
  <c r="K426" i="3"/>
  <c r="L426" i="3"/>
  <c r="K427" i="3"/>
  <c r="L427" i="3"/>
  <c r="K428" i="3"/>
  <c r="L428" i="3"/>
  <c r="K429" i="3"/>
  <c r="L429" i="3"/>
  <c r="K430" i="3"/>
  <c r="L430" i="3"/>
  <c r="K431" i="3"/>
  <c r="L431" i="3"/>
  <c r="K432" i="3"/>
  <c r="L432" i="3"/>
  <c r="K433" i="3"/>
  <c r="L433" i="3"/>
  <c r="K434" i="3"/>
  <c r="L434" i="3"/>
  <c r="K435" i="3"/>
  <c r="L435" i="3"/>
  <c r="K436" i="3"/>
  <c r="L436" i="3"/>
  <c r="K437" i="3"/>
  <c r="L437" i="3"/>
  <c r="K438" i="3"/>
  <c r="L438" i="3"/>
  <c r="K439" i="3"/>
  <c r="L439" i="3"/>
  <c r="K440" i="3"/>
  <c r="L440" i="3"/>
  <c r="K441" i="3"/>
  <c r="L441" i="3"/>
  <c r="K442" i="3"/>
  <c r="L442" i="3"/>
  <c r="K443" i="3"/>
  <c r="L443" i="3"/>
  <c r="K444" i="3"/>
  <c r="L444" i="3"/>
  <c r="K445" i="3"/>
  <c r="L445" i="3"/>
  <c r="K446" i="3"/>
  <c r="L446" i="3"/>
  <c r="K447" i="3"/>
  <c r="L447" i="3"/>
  <c r="K448" i="3"/>
  <c r="L448" i="3"/>
  <c r="K449" i="3"/>
  <c r="L449" i="3"/>
  <c r="K450" i="3"/>
  <c r="L450" i="3"/>
  <c r="K451" i="3"/>
  <c r="L451" i="3"/>
  <c r="K452" i="3"/>
  <c r="L452" i="3"/>
  <c r="K453" i="3"/>
  <c r="L453" i="3"/>
  <c r="K454" i="3"/>
  <c r="L454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R5" i="3"/>
  <c r="L5" i="3"/>
  <c r="S5" i="3"/>
  <c r="Q35" i="13"/>
  <c r="O35" i="14"/>
  <c r="O34" i="12"/>
  <c r="I34" i="12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F64" i="3"/>
  <c r="E64" i="3"/>
  <c r="D64" i="3"/>
  <c r="G64" i="3"/>
  <c r="H64" i="3"/>
  <c r="A65" i="3"/>
  <c r="A66" i="3"/>
  <c r="F66" i="3"/>
  <c r="E66" i="3"/>
  <c r="D66" i="3"/>
  <c r="G65" i="3"/>
  <c r="H65" i="3"/>
  <c r="A67" i="3"/>
  <c r="F67" i="3"/>
  <c r="E67" i="3"/>
  <c r="D67" i="3"/>
  <c r="G66" i="3"/>
  <c r="H66" i="3"/>
  <c r="A68" i="3"/>
  <c r="F68" i="3"/>
  <c r="E68" i="3"/>
  <c r="D68" i="3"/>
  <c r="G67" i="3"/>
  <c r="H67" i="3"/>
  <c r="A69" i="3"/>
  <c r="F69" i="3"/>
  <c r="E69" i="3"/>
  <c r="D69" i="3"/>
  <c r="G68" i="3"/>
  <c r="H68" i="3"/>
  <c r="A70" i="3"/>
  <c r="F70" i="3"/>
  <c r="E70" i="3"/>
  <c r="D70" i="3"/>
  <c r="G69" i="3"/>
  <c r="H69" i="3"/>
  <c r="A71" i="3"/>
  <c r="F71" i="3"/>
  <c r="E71" i="3"/>
  <c r="D71" i="3"/>
  <c r="G70" i="3"/>
  <c r="H70" i="3"/>
  <c r="A72" i="3"/>
  <c r="F72" i="3"/>
  <c r="E72" i="3"/>
  <c r="D72" i="3"/>
  <c r="G71" i="3"/>
  <c r="H71" i="3"/>
  <c r="A73" i="3"/>
  <c r="F73" i="3"/>
  <c r="E73" i="3"/>
  <c r="D73" i="3"/>
  <c r="G72" i="3"/>
  <c r="H72" i="3"/>
  <c r="A74" i="3"/>
  <c r="F74" i="3"/>
  <c r="E74" i="3"/>
  <c r="D74" i="3"/>
  <c r="G73" i="3"/>
  <c r="H73" i="3"/>
  <c r="A75" i="3"/>
  <c r="F75" i="3"/>
  <c r="E75" i="3"/>
  <c r="D75" i="3"/>
  <c r="G74" i="3"/>
  <c r="H74" i="3"/>
  <c r="A76" i="3"/>
  <c r="F76" i="3"/>
  <c r="E76" i="3"/>
  <c r="D76" i="3"/>
  <c r="G75" i="3"/>
  <c r="H75" i="3"/>
  <c r="A77" i="3"/>
  <c r="F77" i="3"/>
  <c r="E77" i="3"/>
  <c r="D77" i="3"/>
  <c r="G76" i="3"/>
  <c r="H76" i="3"/>
  <c r="A78" i="3"/>
  <c r="F78" i="3"/>
  <c r="E78" i="3"/>
  <c r="D78" i="3"/>
  <c r="G77" i="3"/>
  <c r="H77" i="3"/>
  <c r="A79" i="3"/>
  <c r="F79" i="3"/>
  <c r="E79" i="3"/>
  <c r="D79" i="3"/>
  <c r="G78" i="3"/>
  <c r="H78" i="3"/>
  <c r="A80" i="3"/>
  <c r="F80" i="3"/>
  <c r="E80" i="3"/>
  <c r="D80" i="3"/>
  <c r="G79" i="3"/>
  <c r="H79" i="3"/>
  <c r="A81" i="3"/>
  <c r="F81" i="3"/>
  <c r="E81" i="3"/>
  <c r="D81" i="3"/>
  <c r="G80" i="3"/>
  <c r="H80" i="3"/>
  <c r="A82" i="3"/>
  <c r="F82" i="3"/>
  <c r="E82" i="3"/>
  <c r="D82" i="3"/>
  <c r="G81" i="3"/>
  <c r="H81" i="3"/>
  <c r="A83" i="3"/>
  <c r="F83" i="3"/>
  <c r="E83" i="3"/>
  <c r="D83" i="3"/>
  <c r="G82" i="3"/>
  <c r="H82" i="3"/>
  <c r="A84" i="3"/>
  <c r="F84" i="3"/>
  <c r="E84" i="3"/>
  <c r="D84" i="3"/>
  <c r="G83" i="3"/>
  <c r="H83" i="3"/>
  <c r="A85" i="3"/>
  <c r="F85" i="3"/>
  <c r="E85" i="3"/>
  <c r="D85" i="3"/>
  <c r="G84" i="3"/>
  <c r="H84" i="3"/>
  <c r="A86" i="3"/>
  <c r="F86" i="3"/>
  <c r="E86" i="3"/>
  <c r="D86" i="3"/>
  <c r="G85" i="3"/>
  <c r="H85" i="3"/>
  <c r="A87" i="3"/>
  <c r="F87" i="3"/>
  <c r="E87" i="3"/>
  <c r="D87" i="3"/>
  <c r="G86" i="3"/>
  <c r="H86" i="3"/>
  <c r="A88" i="3"/>
  <c r="F88" i="3"/>
  <c r="E88" i="3"/>
  <c r="D88" i="3"/>
  <c r="G87" i="3"/>
  <c r="H87" i="3"/>
  <c r="A89" i="3"/>
  <c r="F89" i="3"/>
  <c r="E89" i="3"/>
  <c r="D89" i="3"/>
  <c r="G88" i="3"/>
  <c r="H88" i="3"/>
  <c r="A90" i="3"/>
  <c r="F90" i="3"/>
  <c r="E90" i="3"/>
  <c r="D90" i="3"/>
  <c r="G89" i="3"/>
  <c r="H89" i="3"/>
  <c r="A91" i="3"/>
  <c r="F91" i="3"/>
  <c r="E91" i="3"/>
  <c r="D91" i="3"/>
  <c r="G90" i="3"/>
  <c r="H90" i="3"/>
  <c r="A92" i="3"/>
  <c r="F92" i="3"/>
  <c r="E92" i="3"/>
  <c r="D92" i="3"/>
  <c r="G91" i="3"/>
  <c r="H91" i="3"/>
  <c r="A93" i="3"/>
  <c r="F93" i="3"/>
  <c r="E93" i="3"/>
  <c r="D93" i="3"/>
  <c r="G92" i="3"/>
  <c r="H92" i="3"/>
  <c r="A94" i="3"/>
  <c r="F94" i="3"/>
  <c r="E94" i="3"/>
  <c r="D94" i="3"/>
  <c r="G93" i="3"/>
  <c r="H93" i="3"/>
  <c r="A95" i="3"/>
  <c r="F95" i="3"/>
  <c r="E95" i="3"/>
  <c r="D95" i="3"/>
  <c r="G94" i="3"/>
  <c r="H94" i="3"/>
  <c r="A96" i="3"/>
  <c r="F96" i="3"/>
  <c r="E96" i="3"/>
  <c r="D96" i="3"/>
  <c r="G95" i="3"/>
  <c r="H95" i="3"/>
  <c r="A97" i="3"/>
  <c r="F97" i="3"/>
  <c r="E97" i="3"/>
  <c r="D97" i="3"/>
  <c r="G96" i="3"/>
  <c r="H96" i="3"/>
  <c r="A98" i="3"/>
  <c r="F98" i="3"/>
  <c r="E98" i="3"/>
  <c r="D98" i="3"/>
  <c r="G97" i="3"/>
  <c r="H97" i="3"/>
  <c r="A99" i="3"/>
  <c r="F99" i="3"/>
  <c r="E99" i="3"/>
  <c r="D99" i="3"/>
  <c r="G98" i="3"/>
  <c r="H98" i="3"/>
  <c r="A100" i="3"/>
  <c r="F100" i="3"/>
  <c r="E100" i="3"/>
  <c r="D100" i="3"/>
  <c r="G99" i="3"/>
  <c r="H99" i="3"/>
  <c r="A101" i="3"/>
  <c r="F101" i="3"/>
  <c r="E101" i="3"/>
  <c r="D101" i="3"/>
  <c r="G100" i="3"/>
  <c r="H100" i="3"/>
  <c r="A102" i="3"/>
  <c r="F102" i="3"/>
  <c r="E102" i="3"/>
  <c r="D102" i="3"/>
  <c r="G101" i="3"/>
  <c r="H101" i="3"/>
  <c r="A103" i="3"/>
  <c r="F103" i="3"/>
  <c r="E103" i="3"/>
  <c r="D103" i="3"/>
  <c r="G102" i="3"/>
  <c r="H102" i="3"/>
  <c r="A104" i="3"/>
  <c r="F104" i="3"/>
  <c r="E104" i="3"/>
  <c r="D104" i="3"/>
  <c r="G103" i="3"/>
  <c r="H103" i="3"/>
  <c r="A105" i="3"/>
  <c r="F105" i="3"/>
  <c r="E105" i="3"/>
  <c r="D105" i="3"/>
  <c r="G104" i="3"/>
  <c r="H104" i="3"/>
  <c r="A106" i="3"/>
  <c r="F106" i="3"/>
  <c r="E106" i="3"/>
  <c r="D106" i="3"/>
  <c r="G105" i="3"/>
  <c r="H105" i="3"/>
  <c r="A107" i="3"/>
  <c r="F107" i="3"/>
  <c r="E107" i="3"/>
  <c r="D107" i="3"/>
  <c r="G106" i="3"/>
  <c r="H106" i="3"/>
  <c r="A108" i="3"/>
  <c r="F108" i="3"/>
  <c r="E108" i="3"/>
  <c r="D108" i="3"/>
  <c r="G107" i="3"/>
  <c r="H107" i="3"/>
  <c r="A109" i="3"/>
  <c r="F109" i="3"/>
  <c r="E109" i="3"/>
  <c r="D109" i="3"/>
  <c r="G108" i="3"/>
  <c r="H108" i="3"/>
  <c r="A110" i="3"/>
  <c r="F110" i="3"/>
  <c r="E110" i="3"/>
  <c r="D110" i="3"/>
  <c r="G109" i="3"/>
  <c r="H109" i="3"/>
  <c r="A111" i="3"/>
  <c r="F111" i="3"/>
  <c r="E111" i="3"/>
  <c r="D111" i="3"/>
  <c r="G110" i="3"/>
  <c r="H110" i="3"/>
  <c r="A112" i="3"/>
  <c r="F112" i="3"/>
  <c r="E112" i="3"/>
  <c r="D112" i="3"/>
  <c r="G111" i="3"/>
  <c r="H111" i="3"/>
  <c r="A113" i="3"/>
  <c r="F113" i="3"/>
  <c r="E113" i="3"/>
  <c r="D113" i="3"/>
  <c r="G112" i="3"/>
  <c r="H112" i="3"/>
  <c r="A114" i="3"/>
  <c r="F114" i="3"/>
  <c r="E114" i="3"/>
  <c r="D114" i="3"/>
  <c r="G113" i="3"/>
  <c r="H113" i="3"/>
  <c r="A115" i="3"/>
  <c r="F115" i="3"/>
  <c r="E115" i="3"/>
  <c r="D115" i="3"/>
  <c r="G114" i="3"/>
  <c r="H114" i="3"/>
  <c r="A116" i="3"/>
  <c r="F116" i="3"/>
  <c r="E116" i="3"/>
  <c r="D116" i="3"/>
  <c r="G115" i="3"/>
  <c r="H115" i="3"/>
  <c r="A117" i="3"/>
  <c r="F117" i="3"/>
  <c r="E117" i="3"/>
  <c r="D117" i="3"/>
  <c r="G116" i="3"/>
  <c r="H116" i="3"/>
  <c r="A118" i="3"/>
  <c r="F118" i="3"/>
  <c r="E118" i="3"/>
  <c r="D118" i="3"/>
  <c r="G117" i="3"/>
  <c r="H117" i="3"/>
  <c r="A119" i="3"/>
  <c r="F119" i="3"/>
  <c r="E119" i="3"/>
  <c r="D119" i="3"/>
  <c r="G118" i="3"/>
  <c r="H118" i="3"/>
  <c r="A120" i="3"/>
  <c r="F120" i="3"/>
  <c r="E120" i="3"/>
  <c r="D120" i="3"/>
  <c r="G119" i="3"/>
  <c r="H119" i="3"/>
  <c r="A121" i="3"/>
  <c r="F121" i="3"/>
  <c r="E121" i="3"/>
  <c r="D121" i="3"/>
  <c r="G120" i="3"/>
  <c r="H120" i="3"/>
  <c r="A122" i="3"/>
  <c r="F122" i="3"/>
  <c r="E122" i="3"/>
  <c r="D122" i="3"/>
  <c r="G121" i="3"/>
  <c r="H121" i="3"/>
  <c r="A123" i="3"/>
  <c r="F123" i="3"/>
  <c r="E123" i="3"/>
  <c r="D123" i="3"/>
  <c r="G122" i="3"/>
  <c r="H122" i="3"/>
  <c r="A124" i="3"/>
  <c r="F124" i="3"/>
  <c r="E124" i="3"/>
  <c r="D124" i="3"/>
  <c r="G123" i="3"/>
  <c r="H123" i="3"/>
  <c r="A125" i="3"/>
  <c r="F125" i="3"/>
  <c r="E125" i="3"/>
  <c r="D125" i="3"/>
  <c r="G124" i="3"/>
  <c r="H124" i="3"/>
  <c r="A126" i="3"/>
  <c r="F126" i="3"/>
  <c r="E126" i="3"/>
  <c r="D126" i="3"/>
  <c r="G125" i="3"/>
  <c r="H125" i="3"/>
  <c r="A127" i="3"/>
  <c r="F127" i="3"/>
  <c r="E127" i="3"/>
  <c r="D127" i="3"/>
  <c r="G126" i="3"/>
  <c r="H126" i="3"/>
  <c r="A128" i="3"/>
  <c r="F128" i="3"/>
  <c r="E128" i="3"/>
  <c r="D128" i="3"/>
  <c r="G127" i="3"/>
  <c r="H127" i="3"/>
  <c r="A129" i="3"/>
  <c r="F129" i="3"/>
  <c r="E129" i="3"/>
  <c r="D129" i="3"/>
  <c r="G128" i="3"/>
  <c r="H128" i="3"/>
  <c r="A130" i="3"/>
  <c r="F130" i="3"/>
  <c r="E130" i="3"/>
  <c r="D130" i="3"/>
  <c r="G129" i="3"/>
  <c r="H129" i="3"/>
  <c r="A131" i="3"/>
  <c r="F131" i="3"/>
  <c r="E131" i="3"/>
  <c r="D131" i="3"/>
  <c r="G130" i="3"/>
  <c r="H130" i="3"/>
  <c r="A132" i="3"/>
  <c r="F132" i="3"/>
  <c r="E132" i="3"/>
  <c r="D132" i="3"/>
  <c r="G131" i="3"/>
  <c r="H131" i="3"/>
  <c r="A133" i="3"/>
  <c r="F133" i="3"/>
  <c r="E133" i="3"/>
  <c r="D133" i="3"/>
  <c r="G132" i="3"/>
  <c r="H132" i="3"/>
  <c r="A134" i="3"/>
  <c r="F134" i="3"/>
  <c r="E134" i="3"/>
  <c r="D134" i="3"/>
  <c r="G133" i="3"/>
  <c r="H133" i="3"/>
  <c r="A135" i="3"/>
  <c r="F135" i="3"/>
  <c r="E135" i="3"/>
  <c r="D135" i="3"/>
  <c r="G134" i="3"/>
  <c r="H134" i="3"/>
  <c r="A136" i="3"/>
  <c r="F136" i="3"/>
  <c r="E136" i="3"/>
  <c r="D136" i="3"/>
  <c r="G135" i="3"/>
  <c r="H135" i="3"/>
  <c r="A137" i="3"/>
  <c r="F137" i="3"/>
  <c r="E137" i="3"/>
  <c r="D137" i="3"/>
  <c r="G136" i="3"/>
  <c r="H136" i="3"/>
  <c r="A138" i="3"/>
  <c r="F138" i="3"/>
  <c r="E138" i="3"/>
  <c r="D138" i="3"/>
  <c r="G137" i="3"/>
  <c r="H137" i="3"/>
  <c r="A139" i="3"/>
  <c r="F139" i="3"/>
  <c r="E139" i="3"/>
  <c r="D139" i="3"/>
  <c r="G138" i="3"/>
  <c r="H138" i="3"/>
  <c r="A140" i="3"/>
  <c r="F140" i="3"/>
  <c r="E140" i="3"/>
  <c r="D140" i="3"/>
  <c r="G139" i="3"/>
  <c r="H139" i="3"/>
  <c r="A141" i="3"/>
  <c r="F141" i="3"/>
  <c r="E141" i="3"/>
  <c r="D141" i="3"/>
  <c r="G140" i="3"/>
  <c r="H140" i="3"/>
  <c r="A142" i="3"/>
  <c r="F142" i="3"/>
  <c r="E142" i="3"/>
  <c r="D142" i="3"/>
  <c r="G141" i="3"/>
  <c r="H141" i="3"/>
  <c r="A143" i="3"/>
  <c r="F143" i="3"/>
  <c r="E143" i="3"/>
  <c r="D143" i="3"/>
  <c r="G142" i="3"/>
  <c r="H142" i="3"/>
  <c r="A144" i="3"/>
  <c r="F144" i="3"/>
  <c r="E144" i="3"/>
  <c r="D144" i="3"/>
  <c r="G143" i="3"/>
  <c r="H143" i="3"/>
  <c r="A145" i="3"/>
  <c r="F145" i="3"/>
  <c r="E145" i="3"/>
  <c r="D145" i="3"/>
  <c r="G144" i="3"/>
  <c r="H144" i="3"/>
  <c r="A146" i="3"/>
  <c r="F146" i="3"/>
  <c r="E146" i="3"/>
  <c r="D146" i="3"/>
  <c r="G145" i="3"/>
  <c r="H145" i="3"/>
  <c r="A147" i="3"/>
  <c r="F147" i="3"/>
  <c r="E147" i="3"/>
  <c r="D147" i="3"/>
  <c r="G146" i="3"/>
  <c r="H146" i="3"/>
  <c r="A148" i="3"/>
  <c r="F148" i="3"/>
  <c r="E148" i="3"/>
  <c r="D148" i="3"/>
  <c r="G147" i="3"/>
  <c r="H147" i="3"/>
  <c r="A149" i="3"/>
  <c r="F149" i="3"/>
  <c r="E149" i="3"/>
  <c r="D149" i="3"/>
  <c r="G148" i="3"/>
  <c r="H148" i="3"/>
  <c r="A150" i="3"/>
  <c r="F150" i="3"/>
  <c r="E150" i="3"/>
  <c r="D150" i="3"/>
  <c r="G149" i="3"/>
  <c r="H149" i="3"/>
  <c r="A151" i="3"/>
  <c r="F151" i="3"/>
  <c r="E151" i="3"/>
  <c r="D151" i="3"/>
  <c r="G150" i="3"/>
  <c r="H150" i="3"/>
  <c r="A152" i="3"/>
  <c r="F152" i="3"/>
  <c r="E152" i="3"/>
  <c r="D152" i="3"/>
  <c r="G151" i="3"/>
  <c r="H151" i="3"/>
  <c r="A153" i="3"/>
  <c r="F153" i="3"/>
  <c r="E153" i="3"/>
  <c r="D153" i="3"/>
  <c r="G152" i="3"/>
  <c r="H152" i="3"/>
  <c r="A154" i="3"/>
  <c r="F154" i="3"/>
  <c r="E154" i="3"/>
  <c r="D154" i="3"/>
  <c r="G153" i="3"/>
  <c r="H153" i="3"/>
  <c r="A155" i="3"/>
  <c r="F155" i="3"/>
  <c r="E155" i="3"/>
  <c r="D155" i="3"/>
  <c r="G154" i="3"/>
  <c r="H154" i="3"/>
  <c r="A156" i="3"/>
  <c r="F156" i="3"/>
  <c r="E156" i="3"/>
  <c r="D156" i="3"/>
  <c r="G155" i="3"/>
  <c r="H155" i="3"/>
  <c r="A157" i="3"/>
  <c r="F157" i="3"/>
  <c r="E157" i="3"/>
  <c r="D157" i="3"/>
  <c r="G156" i="3"/>
  <c r="H156" i="3"/>
  <c r="A158" i="3"/>
  <c r="F158" i="3"/>
  <c r="E158" i="3"/>
  <c r="D158" i="3"/>
  <c r="G157" i="3"/>
  <c r="H157" i="3"/>
  <c r="A159" i="3"/>
  <c r="F159" i="3"/>
  <c r="E159" i="3"/>
  <c r="D159" i="3"/>
  <c r="G158" i="3"/>
  <c r="H158" i="3"/>
  <c r="A160" i="3"/>
  <c r="F160" i="3"/>
  <c r="E160" i="3"/>
  <c r="D160" i="3"/>
  <c r="G159" i="3"/>
  <c r="H159" i="3"/>
  <c r="A161" i="3"/>
  <c r="F161" i="3"/>
  <c r="E161" i="3"/>
  <c r="D161" i="3"/>
  <c r="G160" i="3"/>
  <c r="H160" i="3"/>
  <c r="A162" i="3"/>
  <c r="F162" i="3"/>
  <c r="E162" i="3"/>
  <c r="D162" i="3"/>
  <c r="G161" i="3"/>
  <c r="H161" i="3"/>
  <c r="A163" i="3"/>
  <c r="F163" i="3"/>
  <c r="E163" i="3"/>
  <c r="D163" i="3"/>
  <c r="G162" i="3"/>
  <c r="H162" i="3"/>
  <c r="A164" i="3"/>
  <c r="F164" i="3"/>
  <c r="E164" i="3"/>
  <c r="D164" i="3"/>
  <c r="G163" i="3"/>
  <c r="H163" i="3"/>
  <c r="A165" i="3"/>
  <c r="F165" i="3"/>
  <c r="E165" i="3"/>
  <c r="D165" i="3"/>
  <c r="G164" i="3"/>
  <c r="H164" i="3"/>
  <c r="A166" i="3"/>
  <c r="F166" i="3"/>
  <c r="E166" i="3"/>
  <c r="D166" i="3"/>
  <c r="G165" i="3"/>
  <c r="H165" i="3"/>
  <c r="A167" i="3"/>
  <c r="F167" i="3"/>
  <c r="E167" i="3"/>
  <c r="D167" i="3"/>
  <c r="G166" i="3"/>
  <c r="H166" i="3"/>
  <c r="A168" i="3"/>
  <c r="F168" i="3"/>
  <c r="E168" i="3"/>
  <c r="D168" i="3"/>
  <c r="G167" i="3"/>
  <c r="H167" i="3"/>
  <c r="A169" i="3"/>
  <c r="F169" i="3"/>
  <c r="E169" i="3"/>
  <c r="D169" i="3"/>
  <c r="G168" i="3"/>
  <c r="H168" i="3"/>
  <c r="A170" i="3"/>
  <c r="F170" i="3"/>
  <c r="E170" i="3"/>
  <c r="D170" i="3"/>
  <c r="G169" i="3"/>
  <c r="H169" i="3"/>
  <c r="A171" i="3"/>
  <c r="F171" i="3"/>
  <c r="E171" i="3"/>
  <c r="D171" i="3"/>
  <c r="G170" i="3"/>
  <c r="H170" i="3"/>
  <c r="A172" i="3"/>
  <c r="F172" i="3"/>
  <c r="E172" i="3"/>
  <c r="D172" i="3"/>
  <c r="G171" i="3"/>
  <c r="H171" i="3"/>
  <c r="A173" i="3"/>
  <c r="F173" i="3"/>
  <c r="E173" i="3"/>
  <c r="D173" i="3"/>
  <c r="G172" i="3"/>
  <c r="H172" i="3"/>
  <c r="A174" i="3"/>
  <c r="F174" i="3"/>
  <c r="E174" i="3"/>
  <c r="D174" i="3"/>
  <c r="G173" i="3"/>
  <c r="H173" i="3"/>
  <c r="A175" i="3"/>
  <c r="F175" i="3"/>
  <c r="E175" i="3"/>
  <c r="D175" i="3"/>
  <c r="G174" i="3"/>
  <c r="H174" i="3"/>
  <c r="A176" i="3"/>
  <c r="F176" i="3"/>
  <c r="E176" i="3"/>
  <c r="D176" i="3"/>
  <c r="G175" i="3"/>
  <c r="H175" i="3"/>
  <c r="A177" i="3"/>
  <c r="F177" i="3"/>
  <c r="E177" i="3"/>
  <c r="D177" i="3"/>
  <c r="G176" i="3"/>
  <c r="H176" i="3"/>
  <c r="A178" i="3"/>
  <c r="F178" i="3"/>
  <c r="E178" i="3"/>
  <c r="D178" i="3"/>
  <c r="G177" i="3"/>
  <c r="H177" i="3"/>
  <c r="A179" i="3"/>
  <c r="F179" i="3"/>
  <c r="E179" i="3"/>
  <c r="D179" i="3"/>
  <c r="G178" i="3"/>
  <c r="H178" i="3"/>
  <c r="A180" i="3"/>
  <c r="F180" i="3"/>
  <c r="E180" i="3"/>
  <c r="D180" i="3"/>
  <c r="G179" i="3"/>
  <c r="H179" i="3"/>
  <c r="A181" i="3"/>
  <c r="F181" i="3"/>
  <c r="E181" i="3"/>
  <c r="D181" i="3"/>
  <c r="G180" i="3"/>
  <c r="H180" i="3"/>
  <c r="A182" i="3"/>
  <c r="F182" i="3"/>
  <c r="E182" i="3"/>
  <c r="D182" i="3"/>
  <c r="G181" i="3"/>
  <c r="H181" i="3"/>
  <c r="A183" i="3"/>
  <c r="F183" i="3"/>
  <c r="E183" i="3"/>
  <c r="D183" i="3"/>
  <c r="G182" i="3"/>
  <c r="H182" i="3"/>
  <c r="A184" i="3"/>
  <c r="F184" i="3"/>
  <c r="E184" i="3"/>
  <c r="D184" i="3"/>
  <c r="G183" i="3"/>
  <c r="H183" i="3"/>
  <c r="A185" i="3"/>
  <c r="F185" i="3"/>
  <c r="E185" i="3"/>
  <c r="D185" i="3"/>
  <c r="G184" i="3"/>
  <c r="H184" i="3"/>
  <c r="A186" i="3"/>
  <c r="F186" i="3"/>
  <c r="E186" i="3"/>
  <c r="D186" i="3"/>
  <c r="G185" i="3"/>
  <c r="H185" i="3"/>
  <c r="A187" i="3"/>
  <c r="F187" i="3"/>
  <c r="E187" i="3"/>
  <c r="D187" i="3"/>
  <c r="G186" i="3"/>
  <c r="H186" i="3"/>
  <c r="A188" i="3"/>
  <c r="F188" i="3"/>
  <c r="E188" i="3"/>
  <c r="D188" i="3"/>
  <c r="G187" i="3"/>
  <c r="H187" i="3"/>
  <c r="A189" i="3"/>
  <c r="F189" i="3"/>
  <c r="E189" i="3"/>
  <c r="D189" i="3"/>
  <c r="G188" i="3"/>
  <c r="H188" i="3"/>
  <c r="A190" i="3"/>
  <c r="F190" i="3"/>
  <c r="E190" i="3"/>
  <c r="D190" i="3"/>
  <c r="G189" i="3"/>
  <c r="H189" i="3"/>
  <c r="A191" i="3"/>
  <c r="F191" i="3"/>
  <c r="E191" i="3"/>
  <c r="D191" i="3"/>
  <c r="G190" i="3"/>
  <c r="H190" i="3"/>
  <c r="A192" i="3"/>
  <c r="F192" i="3"/>
  <c r="E192" i="3"/>
  <c r="D192" i="3"/>
  <c r="G191" i="3"/>
  <c r="H191" i="3"/>
  <c r="A193" i="3"/>
  <c r="F193" i="3"/>
  <c r="E193" i="3"/>
  <c r="D193" i="3"/>
  <c r="G192" i="3"/>
  <c r="H192" i="3"/>
  <c r="A194" i="3"/>
  <c r="F194" i="3"/>
  <c r="E194" i="3"/>
  <c r="D194" i="3"/>
  <c r="G193" i="3"/>
  <c r="H193" i="3"/>
  <c r="A195" i="3"/>
  <c r="F195" i="3"/>
  <c r="E195" i="3"/>
  <c r="D195" i="3"/>
  <c r="G194" i="3"/>
  <c r="H194" i="3"/>
  <c r="A196" i="3"/>
  <c r="F196" i="3"/>
  <c r="E196" i="3"/>
  <c r="D196" i="3"/>
  <c r="G195" i="3"/>
  <c r="H195" i="3"/>
  <c r="A197" i="3"/>
  <c r="F197" i="3"/>
  <c r="E197" i="3"/>
  <c r="D197" i="3"/>
  <c r="G196" i="3"/>
  <c r="H196" i="3"/>
  <c r="A198" i="3"/>
  <c r="F198" i="3"/>
  <c r="E198" i="3"/>
  <c r="D198" i="3"/>
  <c r="G197" i="3"/>
  <c r="H197" i="3"/>
  <c r="A199" i="3"/>
  <c r="F199" i="3"/>
  <c r="E199" i="3"/>
  <c r="D199" i="3"/>
  <c r="G198" i="3"/>
  <c r="H198" i="3"/>
  <c r="A200" i="3"/>
  <c r="F200" i="3"/>
  <c r="E200" i="3"/>
  <c r="D200" i="3"/>
  <c r="G199" i="3"/>
  <c r="H199" i="3"/>
  <c r="A201" i="3"/>
  <c r="F201" i="3"/>
  <c r="E201" i="3"/>
  <c r="D201" i="3"/>
  <c r="G200" i="3"/>
  <c r="H200" i="3"/>
  <c r="A202" i="3"/>
  <c r="F202" i="3"/>
  <c r="E202" i="3"/>
  <c r="D202" i="3"/>
  <c r="G201" i="3"/>
  <c r="H201" i="3"/>
  <c r="A203" i="3"/>
  <c r="F203" i="3"/>
  <c r="E203" i="3"/>
  <c r="D203" i="3"/>
  <c r="G202" i="3"/>
  <c r="H202" i="3"/>
  <c r="A204" i="3"/>
  <c r="F204" i="3"/>
  <c r="E204" i="3"/>
  <c r="D204" i="3"/>
  <c r="G203" i="3"/>
  <c r="H203" i="3"/>
  <c r="A205" i="3"/>
  <c r="F205" i="3"/>
  <c r="E205" i="3"/>
  <c r="D205" i="3"/>
  <c r="G204" i="3"/>
  <c r="H204" i="3"/>
  <c r="A206" i="3"/>
  <c r="F206" i="3"/>
  <c r="E206" i="3"/>
  <c r="D206" i="3"/>
  <c r="G205" i="3"/>
  <c r="H205" i="3"/>
  <c r="A207" i="3"/>
  <c r="F207" i="3"/>
  <c r="E207" i="3"/>
  <c r="D207" i="3"/>
  <c r="G206" i="3"/>
  <c r="H206" i="3"/>
  <c r="A208" i="3"/>
  <c r="F208" i="3"/>
  <c r="E208" i="3"/>
  <c r="D208" i="3"/>
  <c r="G207" i="3"/>
  <c r="H207" i="3"/>
  <c r="A209" i="3"/>
  <c r="F209" i="3"/>
  <c r="E209" i="3"/>
  <c r="D209" i="3"/>
  <c r="G208" i="3"/>
  <c r="H208" i="3"/>
  <c r="A210" i="3"/>
  <c r="F210" i="3"/>
  <c r="E210" i="3"/>
  <c r="D210" i="3"/>
  <c r="G209" i="3"/>
  <c r="H209" i="3"/>
  <c r="A211" i="3"/>
  <c r="F211" i="3"/>
  <c r="E211" i="3"/>
  <c r="D211" i="3"/>
  <c r="G210" i="3"/>
  <c r="H210" i="3"/>
  <c r="A212" i="3"/>
  <c r="F212" i="3"/>
  <c r="E212" i="3"/>
  <c r="D212" i="3"/>
  <c r="G211" i="3"/>
  <c r="H211" i="3"/>
  <c r="A213" i="3"/>
  <c r="F213" i="3"/>
  <c r="E213" i="3"/>
  <c r="D213" i="3"/>
  <c r="G212" i="3"/>
  <c r="H212" i="3"/>
  <c r="A214" i="3"/>
  <c r="F214" i="3"/>
  <c r="E214" i="3"/>
  <c r="D214" i="3"/>
  <c r="G213" i="3"/>
  <c r="H213" i="3"/>
  <c r="A215" i="3"/>
  <c r="F215" i="3"/>
  <c r="E215" i="3"/>
  <c r="D215" i="3"/>
  <c r="G214" i="3"/>
  <c r="H214" i="3"/>
  <c r="A216" i="3"/>
  <c r="F216" i="3"/>
  <c r="E216" i="3"/>
  <c r="D216" i="3"/>
  <c r="G215" i="3"/>
  <c r="H215" i="3"/>
  <c r="A217" i="3"/>
  <c r="F217" i="3"/>
  <c r="E217" i="3"/>
  <c r="D217" i="3"/>
  <c r="G216" i="3"/>
  <c r="H216" i="3"/>
  <c r="A218" i="3"/>
  <c r="F218" i="3"/>
  <c r="E218" i="3"/>
  <c r="D218" i="3"/>
  <c r="G217" i="3"/>
  <c r="H217" i="3"/>
  <c r="A219" i="3"/>
  <c r="F219" i="3"/>
  <c r="E219" i="3"/>
  <c r="D219" i="3"/>
  <c r="G218" i="3"/>
  <c r="H218" i="3"/>
  <c r="A220" i="3"/>
  <c r="F220" i="3"/>
  <c r="E220" i="3"/>
  <c r="D220" i="3"/>
  <c r="G219" i="3"/>
  <c r="H219" i="3"/>
  <c r="A221" i="3"/>
  <c r="F221" i="3"/>
  <c r="E221" i="3"/>
  <c r="D221" i="3"/>
  <c r="G220" i="3"/>
  <c r="H220" i="3"/>
  <c r="A222" i="3"/>
  <c r="F222" i="3"/>
  <c r="E222" i="3"/>
  <c r="D222" i="3"/>
  <c r="G221" i="3"/>
  <c r="H221" i="3"/>
  <c r="A223" i="3"/>
  <c r="F223" i="3"/>
  <c r="E223" i="3"/>
  <c r="D223" i="3"/>
  <c r="G222" i="3"/>
  <c r="H222" i="3"/>
  <c r="A224" i="3"/>
  <c r="F224" i="3"/>
  <c r="E224" i="3"/>
  <c r="D224" i="3"/>
  <c r="G223" i="3"/>
  <c r="H223" i="3"/>
  <c r="A225" i="3"/>
  <c r="F225" i="3"/>
  <c r="E225" i="3"/>
  <c r="D225" i="3"/>
  <c r="G224" i="3"/>
  <c r="H224" i="3"/>
  <c r="A226" i="3"/>
  <c r="F226" i="3"/>
  <c r="E226" i="3"/>
  <c r="D226" i="3"/>
  <c r="G225" i="3"/>
  <c r="H225" i="3"/>
  <c r="A227" i="3"/>
  <c r="F227" i="3"/>
  <c r="E227" i="3"/>
  <c r="D227" i="3"/>
  <c r="G226" i="3"/>
  <c r="H226" i="3"/>
  <c r="A228" i="3"/>
  <c r="F228" i="3"/>
  <c r="E228" i="3"/>
  <c r="D228" i="3"/>
  <c r="G227" i="3"/>
  <c r="H227" i="3"/>
  <c r="A229" i="3"/>
  <c r="F229" i="3"/>
  <c r="E229" i="3"/>
  <c r="D229" i="3"/>
  <c r="G228" i="3"/>
  <c r="H228" i="3"/>
  <c r="A230" i="3"/>
  <c r="F230" i="3"/>
  <c r="E230" i="3"/>
  <c r="D230" i="3"/>
  <c r="G229" i="3"/>
  <c r="H229" i="3"/>
  <c r="A231" i="3"/>
  <c r="F231" i="3"/>
  <c r="E231" i="3"/>
  <c r="D231" i="3"/>
  <c r="G230" i="3"/>
  <c r="H230" i="3"/>
  <c r="A232" i="3"/>
  <c r="F232" i="3"/>
  <c r="E232" i="3"/>
  <c r="D232" i="3"/>
  <c r="G231" i="3"/>
  <c r="H231" i="3"/>
  <c r="A233" i="3"/>
  <c r="F233" i="3"/>
  <c r="E233" i="3"/>
  <c r="D233" i="3"/>
  <c r="G232" i="3"/>
  <c r="H232" i="3"/>
  <c r="A234" i="3"/>
  <c r="F234" i="3"/>
  <c r="E234" i="3"/>
  <c r="D234" i="3"/>
  <c r="G233" i="3"/>
  <c r="H233" i="3"/>
  <c r="A235" i="3"/>
  <c r="F235" i="3"/>
  <c r="E235" i="3"/>
  <c r="D235" i="3"/>
  <c r="G234" i="3"/>
  <c r="H234" i="3"/>
  <c r="A236" i="3"/>
  <c r="F236" i="3"/>
  <c r="E236" i="3"/>
  <c r="D236" i="3"/>
  <c r="G235" i="3"/>
  <c r="H235" i="3"/>
  <c r="A237" i="3"/>
  <c r="F237" i="3"/>
  <c r="E237" i="3"/>
  <c r="D237" i="3"/>
  <c r="G236" i="3"/>
  <c r="H236" i="3"/>
  <c r="A238" i="3"/>
  <c r="F238" i="3"/>
  <c r="E238" i="3"/>
  <c r="D238" i="3"/>
  <c r="G237" i="3"/>
  <c r="H237" i="3"/>
  <c r="A239" i="3"/>
  <c r="F239" i="3"/>
  <c r="E239" i="3"/>
  <c r="D239" i="3"/>
  <c r="G238" i="3"/>
  <c r="H238" i="3"/>
  <c r="A240" i="3"/>
  <c r="F240" i="3"/>
  <c r="E240" i="3"/>
  <c r="D240" i="3"/>
  <c r="G239" i="3"/>
  <c r="H239" i="3"/>
  <c r="A241" i="3"/>
  <c r="F241" i="3"/>
  <c r="E241" i="3"/>
  <c r="D241" i="3"/>
  <c r="G240" i="3"/>
  <c r="H240" i="3"/>
  <c r="A242" i="3"/>
  <c r="F242" i="3"/>
  <c r="E242" i="3"/>
  <c r="D242" i="3"/>
  <c r="G241" i="3"/>
  <c r="H241" i="3"/>
  <c r="A243" i="3"/>
  <c r="F243" i="3"/>
  <c r="E243" i="3"/>
  <c r="D243" i="3"/>
  <c r="G242" i="3"/>
  <c r="H242" i="3"/>
  <c r="A244" i="3"/>
  <c r="F244" i="3"/>
  <c r="E244" i="3"/>
  <c r="D244" i="3"/>
  <c r="G243" i="3"/>
  <c r="H243" i="3"/>
  <c r="A245" i="3"/>
  <c r="F245" i="3"/>
  <c r="E245" i="3"/>
  <c r="D245" i="3"/>
  <c r="G244" i="3"/>
  <c r="H244" i="3"/>
  <c r="A246" i="3"/>
  <c r="F246" i="3"/>
  <c r="E246" i="3"/>
  <c r="D246" i="3"/>
  <c r="G245" i="3"/>
  <c r="H245" i="3"/>
  <c r="A247" i="3"/>
  <c r="F247" i="3"/>
  <c r="E247" i="3"/>
  <c r="D247" i="3"/>
  <c r="G246" i="3"/>
  <c r="H246" i="3"/>
  <c r="A248" i="3"/>
  <c r="F248" i="3"/>
  <c r="E248" i="3"/>
  <c r="D248" i="3"/>
  <c r="G247" i="3"/>
  <c r="H247" i="3"/>
  <c r="A249" i="3"/>
  <c r="F249" i="3"/>
  <c r="E249" i="3"/>
  <c r="D249" i="3"/>
  <c r="G248" i="3"/>
  <c r="H248" i="3"/>
  <c r="A250" i="3"/>
  <c r="F250" i="3"/>
  <c r="E250" i="3"/>
  <c r="D250" i="3"/>
  <c r="G249" i="3"/>
  <c r="H249" i="3"/>
  <c r="A251" i="3"/>
  <c r="F251" i="3"/>
  <c r="E251" i="3"/>
  <c r="D251" i="3"/>
  <c r="G250" i="3"/>
  <c r="H250" i="3"/>
  <c r="A252" i="3"/>
  <c r="F252" i="3"/>
  <c r="E252" i="3"/>
  <c r="D252" i="3"/>
  <c r="G251" i="3"/>
  <c r="H251" i="3"/>
  <c r="A253" i="3"/>
  <c r="F253" i="3"/>
  <c r="E253" i="3"/>
  <c r="D253" i="3"/>
  <c r="G252" i="3"/>
  <c r="H252" i="3"/>
  <c r="A254" i="3"/>
  <c r="F254" i="3"/>
  <c r="E254" i="3"/>
  <c r="D254" i="3"/>
  <c r="G253" i="3"/>
  <c r="H253" i="3"/>
  <c r="A255" i="3"/>
  <c r="F255" i="3"/>
  <c r="E255" i="3"/>
  <c r="D255" i="3"/>
  <c r="G254" i="3"/>
  <c r="H254" i="3"/>
  <c r="A256" i="3"/>
  <c r="F256" i="3"/>
  <c r="E256" i="3"/>
  <c r="D256" i="3"/>
  <c r="G255" i="3"/>
  <c r="H255" i="3"/>
  <c r="A257" i="3"/>
  <c r="F257" i="3"/>
  <c r="E257" i="3"/>
  <c r="D257" i="3"/>
  <c r="G256" i="3"/>
  <c r="H256" i="3"/>
  <c r="A258" i="3"/>
  <c r="F258" i="3"/>
  <c r="E258" i="3"/>
  <c r="D258" i="3"/>
  <c r="G257" i="3"/>
  <c r="H257" i="3"/>
  <c r="A259" i="3"/>
  <c r="F259" i="3"/>
  <c r="E259" i="3"/>
  <c r="D259" i="3"/>
  <c r="G258" i="3"/>
  <c r="H258" i="3"/>
  <c r="A260" i="3"/>
  <c r="F260" i="3"/>
  <c r="E260" i="3"/>
  <c r="D260" i="3"/>
  <c r="G259" i="3"/>
  <c r="H259" i="3"/>
  <c r="A261" i="3"/>
  <c r="F261" i="3"/>
  <c r="E261" i="3"/>
  <c r="D261" i="3"/>
  <c r="G260" i="3"/>
  <c r="H260" i="3"/>
  <c r="A262" i="3"/>
  <c r="F262" i="3"/>
  <c r="E262" i="3"/>
  <c r="D262" i="3"/>
  <c r="G261" i="3"/>
  <c r="H261" i="3"/>
  <c r="A263" i="3"/>
  <c r="F263" i="3"/>
  <c r="E263" i="3"/>
  <c r="D263" i="3"/>
  <c r="G262" i="3"/>
  <c r="H262" i="3"/>
  <c r="A264" i="3"/>
  <c r="F264" i="3"/>
  <c r="E264" i="3"/>
  <c r="D264" i="3"/>
  <c r="G263" i="3"/>
  <c r="H263" i="3"/>
  <c r="A265" i="3"/>
  <c r="F265" i="3"/>
  <c r="E265" i="3"/>
  <c r="D265" i="3"/>
  <c r="G264" i="3"/>
  <c r="H264" i="3"/>
  <c r="A266" i="3"/>
  <c r="F266" i="3"/>
  <c r="E266" i="3"/>
  <c r="D266" i="3"/>
  <c r="G265" i="3"/>
  <c r="H265" i="3"/>
  <c r="A267" i="3"/>
  <c r="F267" i="3"/>
  <c r="E267" i="3"/>
  <c r="D267" i="3"/>
  <c r="G266" i="3"/>
  <c r="H266" i="3"/>
  <c r="A268" i="3"/>
  <c r="F268" i="3"/>
  <c r="E268" i="3"/>
  <c r="D268" i="3"/>
  <c r="G267" i="3"/>
  <c r="H267" i="3"/>
  <c r="A269" i="3"/>
  <c r="F269" i="3"/>
  <c r="E269" i="3"/>
  <c r="D269" i="3"/>
  <c r="G268" i="3"/>
  <c r="H268" i="3"/>
  <c r="A270" i="3"/>
  <c r="F270" i="3"/>
  <c r="E270" i="3"/>
  <c r="D270" i="3"/>
  <c r="G269" i="3"/>
  <c r="H269" i="3"/>
  <c r="A271" i="3"/>
  <c r="F271" i="3"/>
  <c r="E271" i="3"/>
  <c r="D271" i="3"/>
  <c r="G270" i="3"/>
  <c r="H270" i="3"/>
  <c r="A272" i="3"/>
  <c r="F272" i="3"/>
  <c r="E272" i="3"/>
  <c r="D272" i="3"/>
  <c r="G271" i="3"/>
  <c r="H271" i="3"/>
  <c r="A273" i="3"/>
  <c r="F273" i="3"/>
  <c r="E273" i="3"/>
  <c r="D273" i="3"/>
  <c r="G272" i="3"/>
  <c r="H272" i="3"/>
  <c r="A274" i="3"/>
  <c r="F274" i="3"/>
  <c r="E274" i="3"/>
  <c r="D274" i="3"/>
  <c r="G273" i="3"/>
  <c r="H273" i="3"/>
  <c r="A275" i="3"/>
  <c r="F275" i="3"/>
  <c r="E275" i="3"/>
  <c r="D275" i="3"/>
  <c r="G274" i="3"/>
  <c r="H274" i="3"/>
  <c r="A276" i="3"/>
  <c r="F276" i="3"/>
  <c r="E276" i="3"/>
  <c r="D276" i="3"/>
  <c r="G275" i="3"/>
  <c r="H275" i="3"/>
  <c r="A277" i="3"/>
  <c r="F277" i="3"/>
  <c r="E277" i="3"/>
  <c r="D277" i="3"/>
  <c r="G276" i="3"/>
  <c r="H276" i="3"/>
  <c r="A278" i="3"/>
  <c r="F278" i="3"/>
  <c r="E278" i="3"/>
  <c r="D278" i="3"/>
  <c r="G277" i="3"/>
  <c r="H277" i="3"/>
  <c r="A279" i="3"/>
  <c r="F279" i="3"/>
  <c r="E279" i="3"/>
  <c r="D279" i="3"/>
  <c r="G278" i="3"/>
  <c r="H278" i="3"/>
  <c r="A280" i="3"/>
  <c r="F280" i="3"/>
  <c r="E280" i="3"/>
  <c r="D280" i="3"/>
  <c r="G279" i="3"/>
  <c r="H279" i="3"/>
  <c r="A281" i="3"/>
  <c r="F281" i="3"/>
  <c r="E281" i="3"/>
  <c r="D281" i="3"/>
  <c r="G280" i="3"/>
  <c r="H280" i="3"/>
  <c r="A282" i="3"/>
  <c r="F282" i="3"/>
  <c r="E282" i="3"/>
  <c r="D282" i="3"/>
  <c r="G281" i="3"/>
  <c r="H281" i="3"/>
  <c r="A283" i="3"/>
  <c r="F283" i="3"/>
  <c r="E283" i="3"/>
  <c r="D283" i="3"/>
  <c r="G282" i="3"/>
  <c r="H282" i="3"/>
  <c r="A284" i="3"/>
  <c r="F284" i="3"/>
  <c r="E284" i="3"/>
  <c r="D284" i="3"/>
  <c r="G283" i="3"/>
  <c r="H283" i="3"/>
  <c r="A285" i="3"/>
  <c r="F285" i="3"/>
  <c r="E285" i="3"/>
  <c r="D285" i="3"/>
  <c r="G284" i="3"/>
  <c r="H284" i="3"/>
  <c r="A286" i="3"/>
  <c r="F286" i="3"/>
  <c r="E286" i="3"/>
  <c r="D286" i="3"/>
  <c r="G285" i="3"/>
  <c r="H285" i="3"/>
  <c r="A287" i="3"/>
  <c r="F287" i="3"/>
  <c r="E287" i="3"/>
  <c r="D287" i="3"/>
  <c r="G286" i="3"/>
  <c r="H286" i="3"/>
  <c r="A288" i="3"/>
  <c r="F288" i="3"/>
  <c r="E288" i="3"/>
  <c r="D288" i="3"/>
  <c r="G287" i="3"/>
  <c r="H287" i="3"/>
  <c r="A289" i="3"/>
  <c r="F289" i="3"/>
  <c r="E289" i="3"/>
  <c r="D289" i="3"/>
  <c r="G288" i="3"/>
  <c r="H288" i="3"/>
  <c r="A290" i="3"/>
  <c r="F290" i="3"/>
  <c r="E290" i="3"/>
  <c r="D290" i="3"/>
  <c r="G289" i="3"/>
  <c r="H289" i="3"/>
  <c r="A291" i="3"/>
  <c r="F291" i="3"/>
  <c r="E291" i="3"/>
  <c r="D291" i="3"/>
  <c r="G290" i="3"/>
  <c r="H290" i="3"/>
  <c r="A292" i="3"/>
  <c r="F292" i="3"/>
  <c r="E292" i="3"/>
  <c r="D292" i="3"/>
  <c r="G291" i="3"/>
  <c r="H291" i="3"/>
  <c r="A293" i="3"/>
  <c r="F293" i="3"/>
  <c r="E293" i="3"/>
  <c r="D293" i="3"/>
  <c r="G292" i="3"/>
  <c r="H292" i="3"/>
  <c r="A294" i="3"/>
  <c r="F294" i="3"/>
  <c r="E294" i="3"/>
  <c r="D294" i="3"/>
  <c r="G293" i="3"/>
  <c r="H293" i="3"/>
  <c r="A295" i="3"/>
  <c r="F295" i="3"/>
  <c r="E295" i="3"/>
  <c r="D295" i="3"/>
  <c r="G294" i="3"/>
  <c r="H294" i="3"/>
  <c r="A296" i="3"/>
  <c r="F296" i="3"/>
  <c r="E296" i="3"/>
  <c r="D296" i="3"/>
  <c r="G295" i="3"/>
  <c r="H295" i="3"/>
  <c r="A297" i="3"/>
  <c r="F297" i="3"/>
  <c r="E297" i="3"/>
  <c r="D297" i="3"/>
  <c r="G296" i="3"/>
  <c r="H296" i="3"/>
  <c r="A298" i="3"/>
  <c r="F298" i="3"/>
  <c r="E298" i="3"/>
  <c r="D298" i="3"/>
  <c r="G297" i="3"/>
  <c r="H297" i="3"/>
  <c r="A299" i="3"/>
  <c r="F299" i="3"/>
  <c r="E299" i="3"/>
  <c r="D299" i="3"/>
  <c r="G298" i="3"/>
  <c r="H298" i="3"/>
  <c r="A300" i="3"/>
  <c r="F300" i="3"/>
  <c r="E300" i="3"/>
  <c r="D300" i="3"/>
  <c r="G299" i="3"/>
  <c r="H299" i="3"/>
  <c r="A301" i="3"/>
  <c r="F301" i="3"/>
  <c r="E301" i="3"/>
  <c r="D301" i="3"/>
  <c r="G300" i="3"/>
  <c r="H300" i="3"/>
  <c r="A302" i="3"/>
  <c r="F302" i="3"/>
  <c r="E302" i="3"/>
  <c r="D302" i="3"/>
  <c r="G301" i="3"/>
  <c r="H301" i="3"/>
  <c r="A303" i="3"/>
  <c r="F303" i="3"/>
  <c r="E303" i="3"/>
  <c r="D303" i="3"/>
  <c r="G302" i="3"/>
  <c r="H302" i="3"/>
  <c r="A304" i="3"/>
  <c r="F304" i="3"/>
  <c r="E304" i="3"/>
  <c r="D304" i="3"/>
  <c r="G303" i="3"/>
  <c r="H303" i="3"/>
  <c r="A305" i="3"/>
  <c r="F305" i="3"/>
  <c r="E305" i="3"/>
  <c r="D305" i="3"/>
  <c r="G304" i="3"/>
  <c r="H304" i="3"/>
  <c r="A306" i="3"/>
  <c r="F306" i="3"/>
  <c r="E306" i="3"/>
  <c r="D306" i="3"/>
  <c r="G305" i="3"/>
  <c r="H305" i="3"/>
  <c r="A307" i="3"/>
  <c r="F307" i="3"/>
  <c r="E307" i="3"/>
  <c r="D307" i="3"/>
  <c r="G306" i="3"/>
  <c r="H306" i="3"/>
  <c r="A308" i="3"/>
  <c r="F308" i="3"/>
  <c r="E308" i="3"/>
  <c r="D308" i="3"/>
  <c r="G307" i="3"/>
  <c r="H307" i="3"/>
  <c r="A309" i="3"/>
  <c r="F309" i="3"/>
  <c r="E309" i="3"/>
  <c r="D309" i="3"/>
  <c r="G308" i="3"/>
  <c r="H308" i="3"/>
  <c r="A310" i="3"/>
  <c r="F310" i="3"/>
  <c r="E310" i="3"/>
  <c r="D310" i="3"/>
  <c r="G309" i="3"/>
  <c r="H309" i="3"/>
  <c r="A311" i="3"/>
  <c r="F311" i="3"/>
  <c r="E311" i="3"/>
  <c r="D311" i="3"/>
  <c r="G310" i="3"/>
  <c r="H310" i="3"/>
  <c r="A312" i="3"/>
  <c r="F312" i="3"/>
  <c r="E312" i="3"/>
  <c r="D312" i="3"/>
  <c r="G311" i="3"/>
  <c r="H311" i="3"/>
  <c r="A313" i="3"/>
  <c r="F313" i="3"/>
  <c r="E313" i="3"/>
  <c r="D313" i="3"/>
  <c r="G312" i="3"/>
  <c r="H312" i="3"/>
  <c r="A314" i="3"/>
  <c r="F314" i="3"/>
  <c r="E314" i="3"/>
  <c r="D314" i="3"/>
  <c r="G313" i="3"/>
  <c r="H313" i="3"/>
  <c r="A315" i="3"/>
  <c r="F315" i="3"/>
  <c r="E315" i="3"/>
  <c r="D315" i="3"/>
  <c r="G314" i="3"/>
  <c r="H314" i="3"/>
  <c r="A316" i="3"/>
  <c r="F316" i="3"/>
  <c r="E316" i="3"/>
  <c r="D316" i="3"/>
  <c r="G315" i="3"/>
  <c r="H315" i="3"/>
  <c r="A317" i="3"/>
  <c r="F317" i="3"/>
  <c r="E317" i="3"/>
  <c r="D317" i="3"/>
  <c r="G316" i="3"/>
  <c r="H316" i="3"/>
  <c r="A318" i="3"/>
  <c r="F318" i="3"/>
  <c r="E318" i="3"/>
  <c r="D318" i="3"/>
  <c r="G317" i="3"/>
  <c r="H317" i="3"/>
  <c r="A319" i="3"/>
  <c r="F319" i="3"/>
  <c r="E319" i="3"/>
  <c r="D319" i="3"/>
  <c r="G318" i="3"/>
  <c r="H318" i="3"/>
  <c r="A320" i="3"/>
  <c r="F320" i="3"/>
  <c r="E320" i="3"/>
  <c r="D320" i="3"/>
  <c r="G319" i="3"/>
  <c r="H319" i="3"/>
  <c r="A321" i="3"/>
  <c r="F321" i="3"/>
  <c r="E321" i="3"/>
  <c r="D321" i="3"/>
  <c r="G320" i="3"/>
  <c r="H320" i="3"/>
  <c r="A322" i="3"/>
  <c r="F322" i="3"/>
  <c r="E322" i="3"/>
  <c r="D322" i="3"/>
  <c r="G321" i="3"/>
  <c r="H321" i="3"/>
  <c r="A323" i="3"/>
  <c r="F323" i="3"/>
  <c r="E323" i="3"/>
  <c r="D323" i="3"/>
  <c r="G322" i="3"/>
  <c r="H322" i="3"/>
  <c r="A324" i="3"/>
  <c r="F324" i="3"/>
  <c r="E324" i="3"/>
  <c r="D324" i="3"/>
  <c r="G323" i="3"/>
  <c r="H323" i="3"/>
  <c r="A325" i="3"/>
  <c r="F325" i="3"/>
  <c r="E325" i="3"/>
  <c r="D325" i="3"/>
  <c r="G324" i="3"/>
  <c r="H324" i="3"/>
  <c r="A326" i="3"/>
  <c r="F326" i="3"/>
  <c r="E326" i="3"/>
  <c r="D326" i="3"/>
  <c r="G325" i="3"/>
  <c r="H325" i="3"/>
  <c r="A327" i="3"/>
  <c r="F327" i="3"/>
  <c r="E327" i="3"/>
  <c r="D327" i="3"/>
  <c r="G326" i="3"/>
  <c r="H326" i="3"/>
  <c r="A328" i="3"/>
  <c r="F328" i="3"/>
  <c r="E328" i="3"/>
  <c r="D328" i="3"/>
  <c r="G327" i="3"/>
  <c r="H327" i="3"/>
  <c r="A329" i="3"/>
  <c r="F329" i="3"/>
  <c r="E329" i="3"/>
  <c r="D329" i="3"/>
  <c r="G328" i="3"/>
  <c r="H328" i="3"/>
  <c r="A330" i="3"/>
  <c r="F330" i="3"/>
  <c r="E330" i="3"/>
  <c r="D330" i="3"/>
  <c r="G329" i="3"/>
  <c r="H329" i="3"/>
  <c r="A331" i="3"/>
  <c r="F331" i="3"/>
  <c r="E331" i="3"/>
  <c r="D331" i="3"/>
  <c r="G330" i="3"/>
  <c r="H330" i="3"/>
  <c r="A332" i="3"/>
  <c r="F332" i="3"/>
  <c r="E332" i="3"/>
  <c r="D332" i="3"/>
  <c r="G331" i="3"/>
  <c r="H331" i="3"/>
  <c r="A333" i="3"/>
  <c r="F333" i="3"/>
  <c r="E333" i="3"/>
  <c r="D333" i="3"/>
  <c r="G332" i="3"/>
  <c r="H332" i="3"/>
  <c r="A334" i="3"/>
  <c r="F334" i="3"/>
  <c r="E334" i="3"/>
  <c r="D334" i="3"/>
  <c r="G333" i="3"/>
  <c r="H333" i="3"/>
  <c r="A335" i="3"/>
  <c r="F335" i="3"/>
  <c r="E335" i="3"/>
  <c r="D335" i="3"/>
  <c r="G334" i="3"/>
  <c r="H334" i="3"/>
  <c r="A336" i="3"/>
  <c r="F336" i="3"/>
  <c r="E336" i="3"/>
  <c r="D336" i="3"/>
  <c r="G335" i="3"/>
  <c r="H335" i="3"/>
  <c r="A337" i="3"/>
  <c r="F337" i="3"/>
  <c r="E337" i="3"/>
  <c r="D337" i="3"/>
  <c r="G336" i="3"/>
  <c r="H336" i="3"/>
  <c r="A338" i="3"/>
  <c r="F338" i="3"/>
  <c r="E338" i="3"/>
  <c r="D338" i="3"/>
  <c r="G337" i="3"/>
  <c r="H337" i="3"/>
  <c r="A339" i="3"/>
  <c r="F339" i="3"/>
  <c r="E339" i="3"/>
  <c r="D339" i="3"/>
  <c r="G338" i="3"/>
  <c r="H338" i="3"/>
  <c r="A340" i="3"/>
  <c r="F340" i="3"/>
  <c r="E340" i="3"/>
  <c r="D340" i="3"/>
  <c r="G339" i="3"/>
  <c r="H339" i="3"/>
  <c r="A341" i="3"/>
  <c r="F341" i="3"/>
  <c r="E341" i="3"/>
  <c r="D341" i="3"/>
  <c r="G340" i="3"/>
  <c r="H340" i="3"/>
  <c r="A342" i="3"/>
  <c r="F342" i="3"/>
  <c r="E342" i="3"/>
  <c r="D342" i="3"/>
  <c r="G341" i="3"/>
  <c r="H341" i="3"/>
  <c r="A343" i="3"/>
  <c r="F343" i="3"/>
  <c r="E343" i="3"/>
  <c r="D343" i="3"/>
  <c r="G342" i="3"/>
  <c r="H342" i="3"/>
  <c r="A344" i="3"/>
  <c r="F344" i="3"/>
  <c r="E344" i="3"/>
  <c r="D344" i="3"/>
  <c r="G343" i="3"/>
  <c r="H343" i="3"/>
  <c r="A345" i="3"/>
  <c r="F345" i="3"/>
  <c r="E345" i="3"/>
  <c r="D345" i="3"/>
  <c r="G344" i="3"/>
  <c r="H344" i="3"/>
  <c r="A346" i="3"/>
  <c r="F346" i="3"/>
  <c r="E346" i="3"/>
  <c r="D346" i="3"/>
  <c r="G345" i="3"/>
  <c r="H345" i="3"/>
  <c r="A347" i="3"/>
  <c r="F347" i="3"/>
  <c r="E347" i="3"/>
  <c r="D347" i="3"/>
  <c r="G346" i="3"/>
  <c r="H346" i="3"/>
  <c r="A348" i="3"/>
  <c r="F348" i="3"/>
  <c r="E348" i="3"/>
  <c r="D348" i="3"/>
  <c r="G347" i="3"/>
  <c r="H347" i="3"/>
  <c r="A349" i="3"/>
  <c r="F349" i="3"/>
  <c r="E349" i="3"/>
  <c r="D349" i="3"/>
  <c r="G348" i="3"/>
  <c r="H348" i="3"/>
  <c r="A350" i="3"/>
  <c r="F350" i="3"/>
  <c r="E350" i="3"/>
  <c r="D350" i="3"/>
  <c r="G349" i="3"/>
  <c r="H349" i="3"/>
  <c r="A351" i="3"/>
  <c r="F351" i="3"/>
  <c r="E351" i="3"/>
  <c r="D351" i="3"/>
  <c r="G350" i="3"/>
  <c r="H350" i="3"/>
  <c r="A352" i="3"/>
  <c r="F352" i="3"/>
  <c r="E352" i="3"/>
  <c r="D352" i="3"/>
  <c r="G351" i="3"/>
  <c r="H351" i="3"/>
  <c r="A353" i="3"/>
  <c r="F353" i="3"/>
  <c r="E353" i="3"/>
  <c r="D353" i="3"/>
  <c r="G352" i="3"/>
  <c r="H352" i="3"/>
  <c r="A354" i="3"/>
  <c r="F354" i="3"/>
  <c r="E354" i="3"/>
  <c r="D354" i="3"/>
  <c r="G353" i="3"/>
  <c r="H353" i="3"/>
  <c r="A355" i="3"/>
  <c r="F355" i="3"/>
  <c r="E355" i="3"/>
  <c r="D355" i="3"/>
  <c r="G354" i="3"/>
  <c r="H354" i="3"/>
  <c r="A356" i="3"/>
  <c r="F356" i="3"/>
  <c r="E356" i="3"/>
  <c r="D356" i="3"/>
  <c r="G355" i="3"/>
  <c r="H355" i="3"/>
  <c r="A357" i="3"/>
  <c r="F357" i="3"/>
  <c r="E357" i="3"/>
  <c r="D357" i="3"/>
  <c r="G356" i="3"/>
  <c r="H356" i="3"/>
  <c r="A358" i="3"/>
  <c r="F358" i="3"/>
  <c r="E358" i="3"/>
  <c r="D358" i="3"/>
  <c r="G357" i="3"/>
  <c r="H357" i="3"/>
  <c r="A359" i="3"/>
  <c r="F359" i="3"/>
  <c r="E359" i="3"/>
  <c r="D359" i="3"/>
  <c r="G358" i="3"/>
  <c r="H358" i="3"/>
  <c r="A360" i="3"/>
  <c r="F360" i="3"/>
  <c r="E360" i="3"/>
  <c r="D360" i="3"/>
  <c r="G359" i="3"/>
  <c r="H359" i="3"/>
  <c r="A361" i="3"/>
  <c r="F361" i="3"/>
  <c r="E361" i="3"/>
  <c r="D361" i="3"/>
  <c r="G360" i="3"/>
  <c r="H360" i="3"/>
  <c r="A362" i="3"/>
  <c r="F362" i="3"/>
  <c r="E362" i="3"/>
  <c r="D362" i="3"/>
  <c r="G361" i="3"/>
  <c r="H361" i="3"/>
  <c r="A363" i="3"/>
  <c r="F363" i="3"/>
  <c r="E363" i="3"/>
  <c r="D363" i="3"/>
  <c r="G362" i="3"/>
  <c r="H362" i="3"/>
  <c r="A364" i="3"/>
  <c r="F364" i="3"/>
  <c r="E364" i="3"/>
  <c r="D364" i="3"/>
  <c r="G363" i="3"/>
  <c r="H363" i="3"/>
  <c r="A365" i="3"/>
  <c r="F365" i="3"/>
  <c r="E365" i="3"/>
  <c r="D365" i="3"/>
  <c r="G364" i="3"/>
  <c r="H364" i="3"/>
  <c r="A366" i="3"/>
  <c r="F366" i="3"/>
  <c r="E366" i="3"/>
  <c r="D366" i="3"/>
  <c r="G365" i="3"/>
  <c r="H365" i="3"/>
  <c r="A367" i="3"/>
  <c r="F367" i="3"/>
  <c r="E367" i="3"/>
  <c r="D367" i="3"/>
  <c r="G366" i="3"/>
  <c r="H366" i="3"/>
  <c r="A368" i="3"/>
  <c r="F368" i="3"/>
  <c r="E368" i="3"/>
  <c r="D368" i="3"/>
  <c r="G367" i="3"/>
  <c r="H367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F23" i="3"/>
  <c r="E23" i="3"/>
  <c r="D23" i="3"/>
  <c r="G23" i="3"/>
  <c r="F24" i="3"/>
  <c r="E24" i="3"/>
  <c r="D24" i="3"/>
  <c r="G24" i="3"/>
  <c r="F25" i="3"/>
  <c r="E25" i="3"/>
  <c r="D25" i="3"/>
  <c r="G25" i="3"/>
  <c r="F26" i="3"/>
  <c r="E26" i="3"/>
  <c r="D26" i="3"/>
  <c r="G26" i="3"/>
  <c r="F27" i="3"/>
  <c r="E27" i="3"/>
  <c r="D27" i="3"/>
  <c r="G27" i="3"/>
  <c r="F28" i="3"/>
  <c r="E28" i="3"/>
  <c r="D28" i="3"/>
  <c r="G28" i="3"/>
  <c r="F29" i="3"/>
  <c r="E29" i="3"/>
  <c r="D29" i="3"/>
  <c r="G29" i="3"/>
  <c r="F30" i="3"/>
  <c r="E30" i="3"/>
  <c r="D30" i="3"/>
  <c r="G30" i="3"/>
  <c r="F31" i="3"/>
  <c r="E31" i="3"/>
  <c r="D31" i="3"/>
  <c r="G31" i="3"/>
  <c r="F32" i="3"/>
  <c r="E32" i="3"/>
  <c r="D32" i="3"/>
  <c r="G32" i="3"/>
  <c r="F33" i="3"/>
  <c r="E33" i="3"/>
  <c r="D33" i="3"/>
  <c r="G33" i="3"/>
  <c r="F34" i="3"/>
  <c r="E34" i="3"/>
  <c r="D34" i="3"/>
  <c r="G34" i="3"/>
  <c r="F35" i="3"/>
  <c r="E35" i="3"/>
  <c r="D35" i="3"/>
  <c r="G35" i="3"/>
  <c r="F36" i="3"/>
  <c r="E36" i="3"/>
  <c r="D36" i="3"/>
  <c r="G36" i="3"/>
  <c r="F37" i="3"/>
  <c r="E37" i="3"/>
  <c r="D37" i="3"/>
  <c r="G37" i="3"/>
  <c r="F38" i="3"/>
  <c r="E38" i="3"/>
  <c r="D38" i="3"/>
  <c r="G38" i="3"/>
  <c r="F39" i="3"/>
  <c r="E39" i="3"/>
  <c r="D39" i="3"/>
  <c r="G39" i="3"/>
  <c r="F40" i="3"/>
  <c r="E40" i="3"/>
  <c r="D40" i="3"/>
  <c r="G40" i="3"/>
  <c r="F41" i="3"/>
  <c r="E41" i="3"/>
  <c r="D41" i="3"/>
  <c r="G41" i="3"/>
  <c r="F42" i="3"/>
  <c r="E42" i="3"/>
  <c r="D42" i="3"/>
  <c r="G42" i="3"/>
  <c r="F43" i="3"/>
  <c r="E43" i="3"/>
  <c r="D43" i="3"/>
  <c r="G43" i="3"/>
  <c r="F44" i="3"/>
  <c r="E44" i="3"/>
  <c r="D44" i="3"/>
  <c r="G44" i="3"/>
  <c r="F45" i="3"/>
  <c r="E45" i="3"/>
  <c r="D45" i="3"/>
  <c r="G45" i="3"/>
  <c r="F46" i="3"/>
  <c r="E46" i="3"/>
  <c r="D46" i="3"/>
  <c r="G46" i="3"/>
  <c r="F47" i="3"/>
  <c r="E47" i="3"/>
  <c r="D47" i="3"/>
  <c r="G47" i="3"/>
  <c r="F48" i="3"/>
  <c r="E48" i="3"/>
  <c r="D48" i="3"/>
  <c r="G48" i="3"/>
  <c r="F49" i="3"/>
  <c r="E49" i="3"/>
  <c r="D49" i="3"/>
  <c r="G49" i="3"/>
  <c r="F50" i="3"/>
  <c r="E50" i="3"/>
  <c r="D50" i="3"/>
  <c r="G50" i="3"/>
  <c r="F51" i="3"/>
  <c r="E51" i="3"/>
  <c r="D51" i="3"/>
  <c r="G51" i="3"/>
  <c r="F52" i="3"/>
  <c r="E52" i="3"/>
  <c r="D52" i="3"/>
  <c r="G52" i="3"/>
  <c r="F53" i="3"/>
  <c r="E53" i="3"/>
  <c r="D53" i="3"/>
  <c r="G53" i="3"/>
  <c r="F54" i="3"/>
  <c r="E54" i="3"/>
  <c r="D54" i="3"/>
  <c r="G54" i="3"/>
  <c r="F55" i="3"/>
  <c r="E55" i="3"/>
  <c r="D55" i="3"/>
  <c r="G55" i="3"/>
  <c r="F56" i="3"/>
  <c r="E56" i="3"/>
  <c r="D56" i="3"/>
  <c r="G56" i="3"/>
  <c r="F57" i="3"/>
  <c r="E57" i="3"/>
  <c r="D57" i="3"/>
  <c r="G57" i="3"/>
  <c r="F58" i="3"/>
  <c r="E58" i="3"/>
  <c r="D58" i="3"/>
  <c r="G58" i="3"/>
  <c r="F59" i="3"/>
  <c r="E59" i="3"/>
  <c r="D59" i="3"/>
  <c r="G59" i="3"/>
  <c r="F60" i="3"/>
  <c r="E60" i="3"/>
  <c r="D60" i="3"/>
  <c r="G60" i="3"/>
  <c r="F61" i="3"/>
  <c r="E61" i="3"/>
  <c r="D61" i="3"/>
  <c r="G61" i="3"/>
  <c r="F62" i="3"/>
  <c r="E62" i="3"/>
  <c r="D62" i="3"/>
  <c r="G62" i="3"/>
  <c r="F63" i="3"/>
  <c r="E63" i="3"/>
  <c r="D63" i="3"/>
  <c r="G63" i="3"/>
  <c r="F65" i="3"/>
  <c r="E65" i="3"/>
  <c r="D65" i="3"/>
  <c r="A369" i="3"/>
  <c r="F369" i="3"/>
  <c r="E369" i="3"/>
  <c r="D369" i="3"/>
  <c r="G368" i="3"/>
  <c r="A370" i="3"/>
  <c r="F370" i="3"/>
  <c r="E370" i="3"/>
  <c r="D370" i="3"/>
  <c r="G369" i="3"/>
  <c r="A371" i="3"/>
  <c r="F371" i="3"/>
  <c r="E371" i="3"/>
  <c r="D371" i="3"/>
  <c r="G370" i="3"/>
  <c r="A372" i="3"/>
  <c r="F372" i="3"/>
  <c r="E372" i="3"/>
  <c r="D372" i="3"/>
  <c r="G371" i="3"/>
  <c r="A373" i="3"/>
  <c r="F373" i="3"/>
  <c r="E373" i="3"/>
  <c r="D373" i="3"/>
  <c r="G372" i="3"/>
  <c r="A374" i="3"/>
  <c r="F374" i="3"/>
  <c r="E374" i="3"/>
  <c r="D374" i="3"/>
  <c r="G373" i="3"/>
  <c r="A375" i="3"/>
  <c r="F375" i="3"/>
  <c r="E375" i="3"/>
  <c r="D375" i="3"/>
  <c r="G374" i="3"/>
  <c r="A376" i="3"/>
  <c r="F376" i="3"/>
  <c r="E376" i="3"/>
  <c r="D376" i="3"/>
  <c r="G375" i="3"/>
  <c r="A377" i="3"/>
  <c r="F377" i="3"/>
  <c r="E377" i="3"/>
  <c r="D377" i="3"/>
  <c r="G376" i="3"/>
  <c r="A378" i="3"/>
  <c r="F378" i="3"/>
  <c r="E378" i="3"/>
  <c r="D378" i="3"/>
  <c r="G377" i="3"/>
  <c r="A379" i="3"/>
  <c r="F379" i="3"/>
  <c r="E379" i="3"/>
  <c r="D379" i="3"/>
  <c r="G378" i="3"/>
  <c r="A380" i="3"/>
  <c r="F380" i="3"/>
  <c r="E380" i="3"/>
  <c r="D380" i="3"/>
  <c r="G379" i="3"/>
  <c r="A381" i="3"/>
  <c r="F381" i="3"/>
  <c r="E381" i="3"/>
  <c r="D381" i="3"/>
  <c r="G380" i="3"/>
  <c r="A382" i="3"/>
  <c r="F382" i="3"/>
  <c r="E382" i="3"/>
  <c r="D382" i="3"/>
  <c r="G381" i="3"/>
  <c r="A383" i="3"/>
  <c r="F383" i="3"/>
  <c r="E383" i="3"/>
  <c r="D383" i="3"/>
  <c r="G382" i="3"/>
  <c r="A384" i="3"/>
  <c r="F384" i="3"/>
  <c r="E384" i="3"/>
  <c r="D384" i="3"/>
  <c r="G383" i="3"/>
  <c r="A385" i="3"/>
  <c r="F385" i="3"/>
  <c r="E385" i="3"/>
  <c r="D385" i="3"/>
  <c r="G384" i="3"/>
  <c r="A386" i="3"/>
  <c r="F386" i="3"/>
  <c r="E386" i="3"/>
  <c r="D386" i="3"/>
  <c r="G385" i="3"/>
  <c r="A387" i="3"/>
  <c r="F387" i="3"/>
  <c r="E387" i="3"/>
  <c r="D387" i="3"/>
  <c r="G386" i="3"/>
  <c r="A388" i="3"/>
  <c r="F388" i="3"/>
  <c r="E388" i="3"/>
  <c r="D388" i="3"/>
  <c r="G387" i="3"/>
  <c r="A389" i="3"/>
  <c r="F389" i="3"/>
  <c r="E389" i="3"/>
  <c r="D389" i="3"/>
  <c r="G388" i="3"/>
  <c r="A390" i="3"/>
  <c r="F390" i="3"/>
  <c r="E390" i="3"/>
  <c r="D390" i="3"/>
  <c r="G389" i="3"/>
  <c r="A391" i="3"/>
  <c r="F391" i="3"/>
  <c r="E391" i="3"/>
  <c r="D391" i="3"/>
  <c r="G390" i="3"/>
  <c r="A392" i="3"/>
  <c r="F392" i="3"/>
  <c r="E392" i="3"/>
  <c r="D392" i="3"/>
  <c r="G391" i="3"/>
  <c r="A393" i="3"/>
  <c r="F393" i="3"/>
  <c r="E393" i="3"/>
  <c r="D393" i="3"/>
  <c r="G392" i="3"/>
  <c r="A394" i="3"/>
  <c r="F394" i="3"/>
  <c r="E394" i="3"/>
  <c r="D394" i="3"/>
  <c r="G393" i="3"/>
  <c r="A395" i="3"/>
  <c r="F395" i="3"/>
  <c r="E395" i="3"/>
  <c r="D395" i="3"/>
  <c r="G394" i="3"/>
  <c r="A396" i="3"/>
  <c r="F396" i="3"/>
  <c r="E396" i="3"/>
  <c r="D396" i="3"/>
  <c r="G395" i="3"/>
  <c r="A397" i="3"/>
  <c r="F397" i="3"/>
  <c r="E397" i="3"/>
  <c r="D397" i="3"/>
  <c r="G396" i="3"/>
  <c r="A398" i="3"/>
  <c r="F398" i="3"/>
  <c r="E398" i="3"/>
  <c r="D398" i="3"/>
  <c r="G397" i="3"/>
  <c r="A399" i="3"/>
  <c r="F399" i="3"/>
  <c r="E399" i="3"/>
  <c r="D399" i="3"/>
  <c r="G398" i="3"/>
  <c r="A400" i="3"/>
  <c r="F400" i="3"/>
  <c r="E400" i="3"/>
  <c r="D400" i="3"/>
  <c r="G399" i="3"/>
  <c r="A401" i="3"/>
  <c r="F401" i="3"/>
  <c r="E401" i="3"/>
  <c r="D401" i="3"/>
  <c r="G400" i="3"/>
  <c r="A402" i="3"/>
  <c r="F402" i="3"/>
  <c r="E402" i="3"/>
  <c r="D402" i="3"/>
  <c r="G401" i="3"/>
  <c r="A403" i="3"/>
  <c r="F403" i="3"/>
  <c r="E403" i="3"/>
  <c r="D403" i="3"/>
  <c r="G402" i="3"/>
  <c r="A404" i="3"/>
  <c r="F404" i="3"/>
  <c r="E404" i="3"/>
  <c r="D404" i="3"/>
  <c r="G403" i="3"/>
  <c r="A405" i="3"/>
  <c r="F405" i="3"/>
  <c r="E405" i="3"/>
  <c r="D405" i="3"/>
  <c r="G404" i="3"/>
  <c r="A406" i="3"/>
  <c r="F406" i="3"/>
  <c r="E406" i="3"/>
  <c r="D406" i="3"/>
  <c r="G405" i="3"/>
  <c r="A407" i="3"/>
  <c r="F407" i="3"/>
  <c r="E407" i="3"/>
  <c r="D407" i="3"/>
  <c r="G406" i="3"/>
  <c r="A408" i="3"/>
  <c r="F408" i="3"/>
  <c r="E408" i="3"/>
  <c r="D408" i="3"/>
  <c r="G407" i="3"/>
  <c r="A409" i="3"/>
  <c r="F409" i="3"/>
  <c r="E409" i="3"/>
  <c r="D409" i="3"/>
  <c r="G408" i="3"/>
  <c r="A410" i="3"/>
  <c r="F410" i="3"/>
  <c r="E410" i="3"/>
  <c r="D410" i="3"/>
  <c r="G409" i="3"/>
  <c r="A411" i="3"/>
  <c r="F411" i="3"/>
  <c r="E411" i="3"/>
  <c r="D411" i="3"/>
  <c r="G410" i="3"/>
  <c r="A412" i="3"/>
  <c r="F412" i="3"/>
  <c r="E412" i="3"/>
  <c r="D412" i="3"/>
  <c r="G411" i="3"/>
  <c r="A413" i="3"/>
  <c r="F413" i="3"/>
  <c r="E413" i="3"/>
  <c r="D413" i="3"/>
  <c r="G412" i="3"/>
  <c r="A414" i="3"/>
  <c r="F414" i="3"/>
  <c r="E414" i="3"/>
  <c r="D414" i="3"/>
  <c r="G413" i="3"/>
  <c r="A415" i="3"/>
  <c r="F415" i="3"/>
  <c r="E415" i="3"/>
  <c r="D415" i="3"/>
  <c r="G414" i="3"/>
  <c r="A416" i="3"/>
  <c r="F416" i="3"/>
  <c r="E416" i="3"/>
  <c r="D416" i="3"/>
  <c r="G415" i="3"/>
  <c r="A417" i="3"/>
  <c r="F417" i="3"/>
  <c r="E417" i="3"/>
  <c r="D417" i="3"/>
  <c r="G416" i="3"/>
  <c r="A418" i="3"/>
  <c r="F418" i="3"/>
  <c r="E418" i="3"/>
  <c r="D418" i="3"/>
  <c r="G417" i="3"/>
  <c r="A419" i="3"/>
  <c r="F419" i="3"/>
  <c r="E419" i="3"/>
  <c r="D419" i="3"/>
  <c r="G418" i="3"/>
  <c r="A420" i="3"/>
  <c r="F420" i="3"/>
  <c r="E420" i="3"/>
  <c r="D420" i="3"/>
  <c r="G419" i="3"/>
  <c r="A421" i="3"/>
  <c r="F421" i="3"/>
  <c r="E421" i="3"/>
  <c r="D421" i="3"/>
  <c r="G420" i="3"/>
  <c r="A422" i="3"/>
  <c r="F422" i="3"/>
  <c r="E422" i="3"/>
  <c r="D422" i="3"/>
  <c r="G421" i="3"/>
  <c r="A423" i="3"/>
  <c r="F423" i="3"/>
  <c r="E423" i="3"/>
  <c r="D423" i="3"/>
  <c r="G422" i="3"/>
  <c r="A424" i="3"/>
  <c r="F424" i="3"/>
  <c r="E424" i="3"/>
  <c r="D424" i="3"/>
  <c r="G423" i="3"/>
  <c r="A425" i="3"/>
  <c r="F425" i="3"/>
  <c r="E425" i="3"/>
  <c r="D425" i="3"/>
  <c r="G424" i="3"/>
  <c r="A426" i="3"/>
  <c r="F426" i="3"/>
  <c r="E426" i="3"/>
  <c r="D426" i="3"/>
  <c r="G425" i="3"/>
  <c r="A427" i="3"/>
  <c r="F427" i="3"/>
  <c r="E427" i="3"/>
  <c r="D427" i="3"/>
  <c r="G426" i="3"/>
  <c r="A428" i="3"/>
  <c r="F428" i="3"/>
  <c r="E428" i="3"/>
  <c r="D428" i="3"/>
  <c r="G427" i="3"/>
  <c r="A429" i="3"/>
  <c r="F429" i="3"/>
  <c r="E429" i="3"/>
  <c r="D429" i="3"/>
  <c r="G428" i="3"/>
  <c r="A430" i="3"/>
  <c r="F430" i="3"/>
  <c r="E430" i="3"/>
  <c r="D430" i="3"/>
  <c r="G429" i="3"/>
  <c r="A431" i="3"/>
  <c r="F431" i="3"/>
  <c r="E431" i="3"/>
  <c r="D431" i="3"/>
  <c r="G430" i="3"/>
  <c r="A432" i="3"/>
  <c r="F432" i="3"/>
  <c r="E432" i="3"/>
  <c r="D432" i="3"/>
  <c r="G431" i="3"/>
  <c r="A433" i="3"/>
  <c r="F433" i="3"/>
  <c r="E433" i="3"/>
  <c r="D433" i="3"/>
  <c r="G432" i="3"/>
  <c r="A434" i="3"/>
  <c r="F434" i="3"/>
  <c r="E434" i="3"/>
  <c r="D434" i="3"/>
  <c r="G433" i="3"/>
  <c r="A435" i="3"/>
  <c r="F435" i="3"/>
  <c r="E435" i="3"/>
  <c r="D435" i="3"/>
  <c r="G434" i="3"/>
  <c r="A436" i="3"/>
  <c r="F436" i="3"/>
  <c r="E436" i="3"/>
  <c r="D436" i="3"/>
  <c r="G435" i="3"/>
  <c r="A437" i="3"/>
  <c r="F437" i="3"/>
  <c r="E437" i="3"/>
  <c r="D437" i="3"/>
  <c r="G436" i="3"/>
  <c r="A438" i="3"/>
  <c r="F438" i="3"/>
  <c r="E438" i="3"/>
  <c r="D438" i="3"/>
  <c r="G437" i="3"/>
  <c r="A439" i="3"/>
  <c r="F439" i="3"/>
  <c r="E439" i="3"/>
  <c r="D439" i="3"/>
  <c r="G438" i="3"/>
  <c r="A440" i="3"/>
  <c r="F440" i="3"/>
  <c r="E440" i="3"/>
  <c r="D440" i="3"/>
  <c r="G439" i="3"/>
  <c r="A441" i="3"/>
  <c r="F441" i="3"/>
  <c r="E441" i="3"/>
  <c r="D441" i="3"/>
  <c r="G440" i="3"/>
  <c r="A442" i="3"/>
  <c r="F442" i="3"/>
  <c r="E442" i="3"/>
  <c r="D442" i="3"/>
  <c r="G441" i="3"/>
  <c r="A443" i="3"/>
  <c r="F443" i="3"/>
  <c r="E443" i="3"/>
  <c r="D443" i="3"/>
  <c r="G442" i="3"/>
  <c r="A444" i="3"/>
  <c r="F444" i="3"/>
  <c r="E444" i="3"/>
  <c r="D444" i="3"/>
  <c r="G443" i="3"/>
  <c r="A445" i="3"/>
  <c r="F445" i="3"/>
  <c r="E445" i="3"/>
  <c r="D445" i="3"/>
  <c r="G444" i="3"/>
  <c r="A446" i="3"/>
  <c r="F446" i="3"/>
  <c r="E446" i="3"/>
  <c r="D446" i="3"/>
  <c r="G445" i="3"/>
  <c r="A447" i="3"/>
  <c r="F447" i="3"/>
  <c r="E447" i="3"/>
  <c r="D447" i="3"/>
  <c r="G446" i="3"/>
  <c r="A448" i="3"/>
  <c r="F448" i="3"/>
  <c r="E448" i="3"/>
  <c r="D448" i="3"/>
  <c r="G447" i="3"/>
  <c r="A449" i="3"/>
  <c r="F449" i="3"/>
  <c r="E449" i="3"/>
  <c r="D449" i="3"/>
  <c r="G448" i="3"/>
  <c r="A450" i="3"/>
  <c r="F450" i="3"/>
  <c r="E450" i="3"/>
  <c r="D450" i="3"/>
  <c r="G449" i="3"/>
  <c r="A451" i="3"/>
  <c r="F451" i="3"/>
  <c r="E451" i="3"/>
  <c r="D451" i="3"/>
  <c r="G450" i="3"/>
  <c r="A452" i="3"/>
  <c r="F452" i="3"/>
  <c r="E452" i="3"/>
  <c r="D452" i="3"/>
  <c r="G451" i="3"/>
  <c r="A453" i="3"/>
  <c r="F453" i="3"/>
  <c r="E453" i="3"/>
  <c r="D453" i="3"/>
  <c r="G452" i="3"/>
  <c r="A454" i="3"/>
  <c r="F454" i="3"/>
  <c r="E454" i="3"/>
  <c r="D454" i="3"/>
  <c r="G453" i="3"/>
  <c r="F6" i="3"/>
  <c r="E6" i="3"/>
  <c r="D6" i="3"/>
  <c r="G6" i="3"/>
  <c r="F7" i="3"/>
  <c r="E7" i="3"/>
  <c r="D7" i="3"/>
  <c r="G7" i="3"/>
  <c r="F8" i="3"/>
  <c r="E8" i="3"/>
  <c r="D8" i="3"/>
  <c r="G8" i="3"/>
  <c r="F9" i="3"/>
  <c r="E9" i="3"/>
  <c r="D9" i="3"/>
  <c r="G9" i="3"/>
  <c r="F10" i="3"/>
  <c r="E10" i="3"/>
  <c r="D10" i="3"/>
  <c r="G10" i="3"/>
  <c r="F11" i="3"/>
  <c r="E11" i="3"/>
  <c r="D11" i="3"/>
  <c r="G11" i="3"/>
  <c r="F12" i="3"/>
  <c r="E12" i="3"/>
  <c r="D12" i="3"/>
  <c r="G12" i="3"/>
  <c r="F13" i="3"/>
  <c r="E13" i="3"/>
  <c r="D13" i="3"/>
  <c r="G13" i="3"/>
  <c r="F14" i="3"/>
  <c r="E14" i="3"/>
  <c r="D14" i="3"/>
  <c r="G14" i="3"/>
  <c r="F15" i="3"/>
  <c r="E15" i="3"/>
  <c r="D15" i="3"/>
  <c r="G15" i="3"/>
  <c r="F16" i="3"/>
  <c r="E16" i="3"/>
  <c r="D16" i="3"/>
  <c r="G16" i="3"/>
  <c r="F17" i="3"/>
  <c r="E17" i="3"/>
  <c r="D17" i="3"/>
  <c r="G17" i="3"/>
  <c r="F18" i="3"/>
  <c r="E18" i="3"/>
  <c r="D18" i="3"/>
  <c r="G18" i="3"/>
  <c r="F19" i="3"/>
  <c r="E19" i="3"/>
  <c r="D19" i="3"/>
  <c r="G19" i="3"/>
  <c r="F20" i="3"/>
  <c r="E20" i="3"/>
  <c r="D20" i="3"/>
  <c r="G20" i="3"/>
  <c r="F21" i="3"/>
  <c r="E21" i="3"/>
  <c r="D21" i="3"/>
  <c r="G21" i="3"/>
  <c r="F22" i="3"/>
  <c r="E22" i="3"/>
  <c r="D22" i="3"/>
  <c r="G22" i="3"/>
  <c r="F5" i="3"/>
  <c r="E5" i="3"/>
  <c r="D5" i="3"/>
  <c r="G5" i="3"/>
  <c r="AC91" i="3"/>
  <c r="W91" i="3"/>
  <c r="AC92" i="3"/>
  <c r="W92" i="3"/>
  <c r="AC93" i="3"/>
  <c r="W93" i="3"/>
  <c r="AC94" i="3"/>
  <c r="W94" i="3"/>
  <c r="AC95" i="3"/>
  <c r="W95" i="3"/>
  <c r="AC96" i="3"/>
  <c r="W96" i="3"/>
  <c r="AC97" i="3"/>
  <c r="W97" i="3"/>
  <c r="AC98" i="3"/>
  <c r="W98" i="3"/>
  <c r="AC99" i="3"/>
  <c r="W99" i="3"/>
  <c r="AC100" i="3"/>
  <c r="W100" i="3"/>
  <c r="AC101" i="3"/>
  <c r="W101" i="3"/>
  <c r="AC102" i="3"/>
  <c r="W102" i="3"/>
  <c r="AC103" i="3"/>
  <c r="W103" i="3"/>
  <c r="AC104" i="3"/>
  <c r="W104" i="3"/>
  <c r="AC105" i="3"/>
  <c r="W105" i="3"/>
  <c r="AC106" i="3"/>
  <c r="W106" i="3"/>
  <c r="AC107" i="3"/>
  <c r="W107" i="3"/>
  <c r="AC108" i="3"/>
  <c r="W108" i="3"/>
  <c r="AC109" i="3"/>
  <c r="W109" i="3"/>
  <c r="AC110" i="3"/>
  <c r="W110" i="3"/>
  <c r="AC111" i="3"/>
  <c r="W111" i="3"/>
  <c r="AC112" i="3"/>
  <c r="W112" i="3"/>
  <c r="AC113" i="3"/>
  <c r="W113" i="3"/>
  <c r="AC114" i="3"/>
  <c r="W114" i="3"/>
  <c r="AC115" i="3"/>
  <c r="W115" i="3"/>
  <c r="AC116" i="3"/>
  <c r="W116" i="3"/>
  <c r="AC117" i="3"/>
  <c r="W117" i="3"/>
  <c r="AC118" i="3"/>
  <c r="W118" i="3"/>
  <c r="AC119" i="3"/>
  <c r="W119" i="3"/>
  <c r="AC120" i="3"/>
  <c r="W120" i="3"/>
  <c r="AC121" i="3"/>
  <c r="W121" i="3"/>
  <c r="AC122" i="3"/>
  <c r="W122" i="3"/>
  <c r="AC123" i="3"/>
  <c r="W123" i="3"/>
  <c r="AC124" i="3"/>
  <c r="W124" i="3"/>
  <c r="AC125" i="3"/>
  <c r="W125" i="3"/>
  <c r="AC126" i="3"/>
  <c r="W126" i="3"/>
  <c r="AC127" i="3"/>
  <c r="W127" i="3"/>
  <c r="AC128" i="3"/>
  <c r="W128" i="3"/>
  <c r="AC129" i="3"/>
  <c r="W129" i="3"/>
  <c r="AC130" i="3"/>
  <c r="W130" i="3"/>
  <c r="AC131" i="3"/>
  <c r="W131" i="3"/>
  <c r="AC132" i="3"/>
  <c r="W132" i="3"/>
  <c r="AC133" i="3"/>
  <c r="W133" i="3"/>
  <c r="AC134" i="3"/>
  <c r="W134" i="3"/>
  <c r="AC135" i="3"/>
  <c r="W135" i="3"/>
  <c r="AC136" i="3"/>
  <c r="W136" i="3"/>
  <c r="AC137" i="3"/>
  <c r="W137" i="3"/>
  <c r="AC138" i="3"/>
  <c r="W138" i="3"/>
  <c r="AC139" i="3"/>
  <c r="W139" i="3"/>
  <c r="AC140" i="3"/>
  <c r="W140" i="3"/>
  <c r="AC141" i="3"/>
  <c r="W141" i="3"/>
  <c r="AC142" i="3"/>
  <c r="W142" i="3"/>
  <c r="AC143" i="3"/>
  <c r="W143" i="3"/>
  <c r="AC144" i="3"/>
  <c r="W144" i="3"/>
  <c r="AC145" i="3"/>
  <c r="W145" i="3"/>
  <c r="AC146" i="3"/>
  <c r="W146" i="3"/>
  <c r="AC147" i="3"/>
  <c r="W147" i="3"/>
  <c r="AC148" i="3"/>
  <c r="W148" i="3"/>
  <c r="AC149" i="3"/>
  <c r="W149" i="3"/>
  <c r="AC150" i="3"/>
  <c r="W150" i="3"/>
  <c r="AC151" i="3"/>
  <c r="W151" i="3"/>
  <c r="AC152" i="3"/>
  <c r="W152" i="3"/>
  <c r="AC153" i="3"/>
  <c r="W153" i="3"/>
  <c r="AC154" i="3"/>
  <c r="W154" i="3"/>
  <c r="AC155" i="3"/>
  <c r="W155" i="3"/>
  <c r="AC156" i="3"/>
  <c r="W156" i="3"/>
  <c r="AC157" i="3"/>
  <c r="W157" i="3"/>
  <c r="AC158" i="3"/>
  <c r="W158" i="3"/>
  <c r="AC159" i="3"/>
  <c r="W159" i="3"/>
  <c r="AC160" i="3"/>
  <c r="W160" i="3"/>
  <c r="AC161" i="3"/>
  <c r="W161" i="3"/>
  <c r="AC162" i="3"/>
  <c r="W162" i="3"/>
  <c r="AC163" i="3"/>
  <c r="W163" i="3"/>
  <c r="AC164" i="3"/>
  <c r="W164" i="3"/>
  <c r="AC165" i="3"/>
  <c r="W165" i="3"/>
  <c r="AC166" i="3"/>
  <c r="W166" i="3"/>
  <c r="AC167" i="3"/>
  <c r="W167" i="3"/>
  <c r="AC168" i="3"/>
  <c r="W168" i="3"/>
  <c r="AC169" i="3"/>
  <c r="W169" i="3"/>
  <c r="AC170" i="3"/>
  <c r="W170" i="3"/>
  <c r="AC171" i="3"/>
  <c r="W171" i="3"/>
  <c r="AC172" i="3"/>
  <c r="W172" i="3"/>
  <c r="AC173" i="3"/>
  <c r="W173" i="3"/>
  <c r="AC174" i="3"/>
  <c r="W174" i="3"/>
  <c r="AC175" i="3"/>
  <c r="W175" i="3"/>
  <c r="AC176" i="3"/>
  <c r="W176" i="3"/>
  <c r="AC177" i="3"/>
  <c r="W177" i="3"/>
  <c r="AC178" i="3"/>
  <c r="W178" i="3"/>
  <c r="AC179" i="3"/>
  <c r="W179" i="3"/>
  <c r="AC180" i="3"/>
  <c r="W180" i="3"/>
  <c r="AC181" i="3"/>
  <c r="W181" i="3"/>
  <c r="AC182" i="3"/>
  <c r="W182" i="3"/>
  <c r="AC183" i="3"/>
  <c r="W183" i="3"/>
  <c r="AC184" i="3"/>
  <c r="W184" i="3"/>
  <c r="AC185" i="3"/>
  <c r="W185" i="3"/>
  <c r="AC186" i="3"/>
  <c r="W186" i="3"/>
  <c r="AC187" i="3"/>
  <c r="W187" i="3"/>
  <c r="AC188" i="3"/>
  <c r="W188" i="3"/>
  <c r="AC189" i="3"/>
  <c r="W189" i="3"/>
  <c r="AC190" i="3"/>
  <c r="W190" i="3"/>
  <c r="AC191" i="3"/>
  <c r="W191" i="3"/>
  <c r="AC192" i="3"/>
  <c r="W192" i="3"/>
  <c r="AC193" i="3"/>
  <c r="W193" i="3"/>
  <c r="AC194" i="3"/>
  <c r="W194" i="3"/>
  <c r="AC195" i="3"/>
  <c r="W195" i="3"/>
  <c r="AC196" i="3"/>
  <c r="W196" i="3"/>
  <c r="AC197" i="3"/>
  <c r="W197" i="3"/>
  <c r="AC198" i="3"/>
  <c r="W198" i="3"/>
  <c r="AC199" i="3"/>
  <c r="W199" i="3"/>
  <c r="AC200" i="3"/>
  <c r="W200" i="3"/>
  <c r="AC201" i="3"/>
  <c r="W201" i="3"/>
  <c r="AC202" i="3"/>
  <c r="W202" i="3"/>
  <c r="AC203" i="3"/>
  <c r="W203" i="3"/>
  <c r="AC204" i="3"/>
  <c r="W204" i="3"/>
  <c r="AC205" i="3"/>
  <c r="W205" i="3"/>
  <c r="AC206" i="3"/>
  <c r="W206" i="3"/>
  <c r="AC207" i="3"/>
  <c r="W207" i="3"/>
  <c r="AC208" i="3"/>
  <c r="W208" i="3"/>
  <c r="AC209" i="3"/>
  <c r="W209" i="3"/>
  <c r="AC210" i="3"/>
  <c r="W210" i="3"/>
  <c r="AC211" i="3"/>
  <c r="W211" i="3"/>
  <c r="AC212" i="3"/>
  <c r="W212" i="3"/>
  <c r="AC213" i="3"/>
  <c r="W213" i="3"/>
  <c r="AC214" i="3"/>
  <c r="W214" i="3"/>
  <c r="AC215" i="3"/>
  <c r="W215" i="3"/>
  <c r="AC216" i="3"/>
  <c r="W216" i="3"/>
  <c r="AC217" i="3"/>
  <c r="W217" i="3"/>
  <c r="AC218" i="3"/>
  <c r="W218" i="3"/>
  <c r="AC219" i="3"/>
  <c r="W219" i="3"/>
  <c r="AC220" i="3"/>
  <c r="W220" i="3"/>
  <c r="AC221" i="3"/>
  <c r="W221" i="3"/>
  <c r="AC222" i="3"/>
  <c r="W222" i="3"/>
  <c r="AC223" i="3"/>
  <c r="W223" i="3"/>
  <c r="AC224" i="3"/>
  <c r="W224" i="3"/>
  <c r="AC225" i="3"/>
  <c r="W225" i="3"/>
  <c r="AC226" i="3"/>
  <c r="W226" i="3"/>
  <c r="AC227" i="3"/>
  <c r="W227" i="3"/>
  <c r="AC228" i="3"/>
  <c r="W228" i="3"/>
  <c r="AC229" i="3"/>
  <c r="W229" i="3"/>
  <c r="AC230" i="3"/>
  <c r="W230" i="3"/>
  <c r="AC231" i="3"/>
  <c r="W231" i="3"/>
  <c r="AC232" i="3"/>
  <c r="W232" i="3"/>
  <c r="AC233" i="3"/>
  <c r="W233" i="3"/>
  <c r="AC234" i="3"/>
  <c r="W234" i="3"/>
  <c r="AC235" i="3"/>
  <c r="W235" i="3"/>
  <c r="AC236" i="3"/>
  <c r="W236" i="3"/>
  <c r="AC237" i="3"/>
  <c r="W237" i="3"/>
  <c r="AC238" i="3"/>
  <c r="W238" i="3"/>
  <c r="AC239" i="3"/>
  <c r="W239" i="3"/>
  <c r="AC240" i="3"/>
  <c r="W240" i="3"/>
  <c r="AC241" i="3"/>
  <c r="W241" i="3"/>
  <c r="AC242" i="3"/>
  <c r="W242" i="3"/>
  <c r="AC243" i="3"/>
  <c r="W243" i="3"/>
  <c r="AC244" i="3"/>
  <c r="W244" i="3"/>
  <c r="AC245" i="3"/>
  <c r="W245" i="3"/>
  <c r="AC246" i="3"/>
  <c r="W246" i="3"/>
  <c r="AC247" i="3"/>
  <c r="W247" i="3"/>
  <c r="AC248" i="3"/>
  <c r="W248" i="3"/>
  <c r="AC249" i="3"/>
  <c r="W249" i="3"/>
  <c r="AC250" i="3"/>
  <c r="W250" i="3"/>
  <c r="AC251" i="3"/>
  <c r="W251" i="3"/>
  <c r="AC252" i="3"/>
  <c r="W252" i="3"/>
  <c r="AC253" i="3"/>
  <c r="W253" i="3"/>
  <c r="AC254" i="3"/>
  <c r="W254" i="3"/>
  <c r="AC255" i="3"/>
  <c r="W255" i="3"/>
  <c r="AC256" i="3"/>
  <c r="W256" i="3"/>
  <c r="AC257" i="3"/>
  <c r="W257" i="3"/>
  <c r="AC258" i="3"/>
  <c r="W258" i="3"/>
  <c r="AC259" i="3"/>
  <c r="W259" i="3"/>
  <c r="AC260" i="3"/>
  <c r="W260" i="3"/>
  <c r="AC261" i="3"/>
  <c r="W261" i="3"/>
  <c r="AC262" i="3"/>
  <c r="W262" i="3"/>
  <c r="AC263" i="3"/>
  <c r="W263" i="3"/>
  <c r="AC264" i="3"/>
  <c r="W264" i="3"/>
  <c r="AC265" i="3"/>
  <c r="W265" i="3"/>
  <c r="AC266" i="3"/>
  <c r="W266" i="3"/>
  <c r="AC267" i="3"/>
  <c r="W267" i="3"/>
  <c r="AC268" i="3"/>
  <c r="W268" i="3"/>
  <c r="AC269" i="3"/>
  <c r="W269" i="3"/>
  <c r="AC270" i="3"/>
  <c r="W270" i="3"/>
  <c r="AC271" i="3"/>
  <c r="W271" i="3"/>
  <c r="AC272" i="3"/>
  <c r="W272" i="3"/>
  <c r="AC273" i="3"/>
  <c r="W273" i="3"/>
  <c r="AC274" i="3"/>
  <c r="W274" i="3"/>
  <c r="AC275" i="3"/>
  <c r="W275" i="3"/>
  <c r="AC276" i="3"/>
  <c r="W276" i="3"/>
  <c r="AC277" i="3"/>
  <c r="W277" i="3"/>
  <c r="AC278" i="3"/>
  <c r="W278" i="3"/>
  <c r="AC279" i="3"/>
  <c r="W279" i="3"/>
  <c r="AC280" i="3"/>
  <c r="W280" i="3"/>
  <c r="AC281" i="3"/>
  <c r="W281" i="3"/>
  <c r="AC282" i="3"/>
  <c r="W282" i="3"/>
  <c r="AC283" i="3"/>
  <c r="W283" i="3"/>
  <c r="AC284" i="3"/>
  <c r="W284" i="3"/>
  <c r="AC285" i="3"/>
  <c r="W285" i="3"/>
  <c r="AC286" i="3"/>
  <c r="W286" i="3"/>
  <c r="AC287" i="3"/>
  <c r="W287" i="3"/>
  <c r="AC288" i="3"/>
  <c r="W288" i="3"/>
  <c r="AC289" i="3"/>
  <c r="W289" i="3"/>
  <c r="AC290" i="3"/>
  <c r="W290" i="3"/>
  <c r="AC291" i="3"/>
  <c r="W291" i="3"/>
  <c r="AC292" i="3"/>
  <c r="W292" i="3"/>
  <c r="AC293" i="3"/>
  <c r="W293" i="3"/>
  <c r="AC294" i="3"/>
  <c r="W294" i="3"/>
  <c r="AC295" i="3"/>
  <c r="W295" i="3"/>
  <c r="AC296" i="3"/>
  <c r="W296" i="3"/>
  <c r="AC297" i="3"/>
  <c r="W297" i="3"/>
  <c r="AC298" i="3"/>
  <c r="W298" i="3"/>
  <c r="AC299" i="3"/>
  <c r="W299" i="3"/>
  <c r="AC300" i="3"/>
  <c r="W300" i="3"/>
  <c r="AC301" i="3"/>
  <c r="W301" i="3"/>
  <c r="AC302" i="3"/>
  <c r="W302" i="3"/>
  <c r="AC303" i="3"/>
  <c r="W303" i="3"/>
  <c r="AC304" i="3"/>
  <c r="W304" i="3"/>
  <c r="AC305" i="3"/>
  <c r="W305" i="3"/>
  <c r="AC306" i="3"/>
  <c r="W306" i="3"/>
  <c r="AC307" i="3"/>
  <c r="W307" i="3"/>
  <c r="AC308" i="3"/>
  <c r="W308" i="3"/>
  <c r="AC309" i="3"/>
  <c r="W309" i="3"/>
  <c r="AC310" i="3"/>
  <c r="W310" i="3"/>
  <c r="AC311" i="3"/>
  <c r="W311" i="3"/>
  <c r="AC312" i="3"/>
  <c r="W312" i="3"/>
  <c r="AC313" i="3"/>
  <c r="W313" i="3"/>
  <c r="AC314" i="3"/>
  <c r="W314" i="3"/>
  <c r="AC315" i="3"/>
  <c r="W315" i="3"/>
  <c r="AC316" i="3"/>
  <c r="W316" i="3"/>
  <c r="AC317" i="3"/>
  <c r="W317" i="3"/>
  <c r="AC318" i="3"/>
  <c r="W318" i="3"/>
  <c r="AC319" i="3"/>
  <c r="W319" i="3"/>
  <c r="AC320" i="3"/>
  <c r="W320" i="3"/>
  <c r="AC321" i="3"/>
  <c r="W321" i="3"/>
  <c r="AC322" i="3"/>
  <c r="W322" i="3"/>
  <c r="AC323" i="3"/>
  <c r="W323" i="3"/>
  <c r="AC324" i="3"/>
  <c r="W324" i="3"/>
  <c r="AC325" i="3"/>
  <c r="W325" i="3"/>
  <c r="AC326" i="3"/>
  <c r="W326" i="3"/>
  <c r="AC327" i="3"/>
  <c r="W327" i="3"/>
  <c r="AC328" i="3"/>
  <c r="W328" i="3"/>
  <c r="AC329" i="3"/>
  <c r="W329" i="3"/>
  <c r="AC330" i="3"/>
  <c r="W330" i="3"/>
  <c r="AC331" i="3"/>
  <c r="W331" i="3"/>
  <c r="AC332" i="3"/>
  <c r="W332" i="3"/>
  <c r="AC333" i="3"/>
  <c r="W333" i="3"/>
  <c r="AC334" i="3"/>
  <c r="W334" i="3"/>
  <c r="AC335" i="3"/>
  <c r="W335" i="3"/>
  <c r="AC336" i="3"/>
  <c r="W336" i="3"/>
  <c r="AC337" i="3"/>
  <c r="W337" i="3"/>
  <c r="AC338" i="3"/>
  <c r="W338" i="3"/>
  <c r="AC339" i="3"/>
  <c r="W339" i="3"/>
  <c r="AC340" i="3"/>
  <c r="W340" i="3"/>
  <c r="AC341" i="3"/>
  <c r="W341" i="3"/>
  <c r="AC342" i="3"/>
  <c r="W342" i="3"/>
  <c r="AC343" i="3"/>
  <c r="W343" i="3"/>
  <c r="AC344" i="3"/>
  <c r="W344" i="3"/>
  <c r="AC345" i="3"/>
  <c r="W345" i="3"/>
  <c r="AC346" i="3"/>
  <c r="W346" i="3"/>
  <c r="AC347" i="3"/>
  <c r="W347" i="3"/>
  <c r="AC348" i="3"/>
  <c r="W348" i="3"/>
  <c r="AC349" i="3"/>
  <c r="W349" i="3"/>
  <c r="AC350" i="3"/>
  <c r="W350" i="3"/>
  <c r="AC351" i="3"/>
  <c r="W351" i="3"/>
  <c r="AC352" i="3"/>
  <c r="W352" i="3"/>
  <c r="AC353" i="3"/>
  <c r="W353" i="3"/>
  <c r="AC354" i="3"/>
  <c r="W354" i="3"/>
  <c r="AC355" i="3"/>
  <c r="W355" i="3"/>
  <c r="AC356" i="3"/>
  <c r="W356" i="3"/>
  <c r="AC357" i="3"/>
  <c r="W357" i="3"/>
  <c r="AC358" i="3"/>
  <c r="W358" i="3"/>
  <c r="AC359" i="3"/>
  <c r="W359" i="3"/>
  <c r="AC360" i="3"/>
  <c r="W360" i="3"/>
  <c r="AC361" i="3"/>
  <c r="W361" i="3"/>
  <c r="AC362" i="3"/>
  <c r="W362" i="3"/>
  <c r="AC363" i="3"/>
  <c r="W363" i="3"/>
  <c r="AC364" i="3"/>
  <c r="W364" i="3"/>
  <c r="AC365" i="3"/>
  <c r="W365" i="3"/>
  <c r="AC366" i="3"/>
  <c r="W366" i="3"/>
  <c r="AC367" i="3"/>
  <c r="W367" i="3"/>
  <c r="AC368" i="3"/>
  <c r="W368" i="3"/>
  <c r="AC369" i="3"/>
  <c r="W369" i="3"/>
  <c r="AC370" i="3"/>
  <c r="W370" i="3"/>
  <c r="AC371" i="3"/>
  <c r="W371" i="3"/>
  <c r="AC372" i="3"/>
  <c r="W372" i="3"/>
  <c r="AC373" i="3"/>
  <c r="W373" i="3"/>
  <c r="AC374" i="3"/>
  <c r="W374" i="3"/>
  <c r="AC375" i="3"/>
  <c r="W375" i="3"/>
  <c r="AC376" i="3"/>
  <c r="W376" i="3"/>
  <c r="AC377" i="3"/>
  <c r="W377" i="3"/>
  <c r="AC378" i="3"/>
  <c r="W378" i="3"/>
  <c r="AC379" i="3"/>
  <c r="W379" i="3"/>
  <c r="AC380" i="3"/>
  <c r="W380" i="3"/>
  <c r="AC381" i="3"/>
  <c r="W381" i="3"/>
  <c r="AC382" i="3"/>
  <c r="W382" i="3"/>
  <c r="AC383" i="3"/>
  <c r="W383" i="3"/>
  <c r="AC384" i="3"/>
  <c r="W384" i="3"/>
  <c r="AC385" i="3"/>
  <c r="W385" i="3"/>
  <c r="AC386" i="3"/>
  <c r="W386" i="3"/>
  <c r="AC387" i="3"/>
  <c r="W387" i="3"/>
  <c r="AC388" i="3"/>
  <c r="W388" i="3"/>
  <c r="AC389" i="3"/>
  <c r="W389" i="3"/>
  <c r="AC390" i="3"/>
  <c r="W390" i="3"/>
  <c r="AC391" i="3"/>
  <c r="W391" i="3"/>
  <c r="AC392" i="3"/>
  <c r="W392" i="3"/>
  <c r="AC393" i="3"/>
  <c r="W393" i="3"/>
  <c r="AC394" i="3"/>
  <c r="W394" i="3"/>
  <c r="AC395" i="3"/>
  <c r="W395" i="3"/>
  <c r="AC396" i="3"/>
  <c r="W396" i="3"/>
  <c r="AC397" i="3"/>
  <c r="W397" i="3"/>
  <c r="AC398" i="3"/>
  <c r="W398" i="3"/>
  <c r="AC399" i="3"/>
  <c r="W399" i="3"/>
  <c r="AC400" i="3"/>
  <c r="W400" i="3"/>
  <c r="AC401" i="3"/>
  <c r="W401" i="3"/>
  <c r="AC402" i="3"/>
  <c r="W402" i="3"/>
  <c r="AC403" i="3"/>
  <c r="W403" i="3"/>
  <c r="AC404" i="3"/>
  <c r="W404" i="3"/>
  <c r="AC405" i="3"/>
  <c r="W405" i="3"/>
  <c r="AC406" i="3"/>
  <c r="W406" i="3"/>
  <c r="AC407" i="3"/>
  <c r="W407" i="3"/>
  <c r="AC408" i="3"/>
  <c r="W408" i="3"/>
  <c r="AC409" i="3"/>
  <c r="W409" i="3"/>
  <c r="AC410" i="3"/>
  <c r="W410" i="3"/>
  <c r="AC411" i="3"/>
  <c r="W411" i="3"/>
  <c r="AC412" i="3"/>
  <c r="W412" i="3"/>
  <c r="AC413" i="3"/>
  <c r="W413" i="3"/>
  <c r="AC414" i="3"/>
  <c r="W414" i="3"/>
  <c r="AC415" i="3"/>
  <c r="W415" i="3"/>
  <c r="AC416" i="3"/>
  <c r="W416" i="3"/>
  <c r="AC417" i="3"/>
  <c r="W417" i="3"/>
  <c r="AC418" i="3"/>
  <c r="W418" i="3"/>
  <c r="AC419" i="3"/>
  <c r="W419" i="3"/>
  <c r="AC420" i="3"/>
  <c r="W420" i="3"/>
  <c r="AC421" i="3"/>
  <c r="W421" i="3"/>
  <c r="AC422" i="3"/>
  <c r="W422" i="3"/>
  <c r="AC423" i="3"/>
  <c r="W423" i="3"/>
  <c r="AC424" i="3"/>
  <c r="W424" i="3"/>
  <c r="AC425" i="3"/>
  <c r="W425" i="3"/>
  <c r="AC426" i="3"/>
  <c r="W426" i="3"/>
  <c r="AC427" i="3"/>
  <c r="W427" i="3"/>
  <c r="AC428" i="3"/>
  <c r="W428" i="3"/>
  <c r="AC429" i="3"/>
  <c r="W429" i="3"/>
  <c r="AC430" i="3"/>
  <c r="W430" i="3"/>
  <c r="AC431" i="3"/>
  <c r="W431" i="3"/>
  <c r="AC432" i="3"/>
  <c r="W432" i="3"/>
  <c r="AC433" i="3"/>
  <c r="W433" i="3"/>
  <c r="AC434" i="3"/>
  <c r="W434" i="3"/>
  <c r="AC435" i="3"/>
  <c r="W435" i="3"/>
  <c r="AC436" i="3"/>
  <c r="W436" i="3"/>
  <c r="AC437" i="3"/>
  <c r="W437" i="3"/>
  <c r="AC438" i="3"/>
  <c r="W438" i="3"/>
  <c r="AC439" i="3"/>
  <c r="W439" i="3"/>
  <c r="AC440" i="3"/>
  <c r="W440" i="3"/>
  <c r="AC441" i="3"/>
  <c r="W441" i="3"/>
  <c r="AC442" i="3"/>
  <c r="W442" i="3"/>
  <c r="AC443" i="3"/>
  <c r="W443" i="3"/>
  <c r="AC444" i="3"/>
  <c r="W444" i="3"/>
  <c r="AC445" i="3"/>
  <c r="W445" i="3"/>
  <c r="AC446" i="3"/>
  <c r="W446" i="3"/>
  <c r="AC447" i="3"/>
  <c r="W447" i="3"/>
  <c r="AC448" i="3"/>
  <c r="W448" i="3"/>
  <c r="AC449" i="3"/>
  <c r="W449" i="3"/>
  <c r="AC450" i="3"/>
  <c r="W450" i="3"/>
  <c r="AC451" i="3"/>
  <c r="W451" i="3"/>
  <c r="AC452" i="3"/>
  <c r="W452" i="3"/>
  <c r="AC453" i="3"/>
  <c r="W453" i="3"/>
  <c r="AC454" i="3"/>
  <c r="W454" i="3"/>
  <c r="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5" i="3"/>
  <c r="AB5" i="3"/>
  <c r="AA5" i="3"/>
  <c r="Z5" i="3"/>
  <c r="Y5" i="3"/>
  <c r="X5" i="3"/>
  <c r="AB6" i="3"/>
  <c r="AA6" i="3"/>
  <c r="Z6" i="3"/>
  <c r="Y6" i="3"/>
  <c r="X6" i="3"/>
  <c r="AB7" i="3"/>
  <c r="AA7" i="3"/>
  <c r="Z7" i="3"/>
  <c r="Y7" i="3"/>
  <c r="X7" i="3"/>
  <c r="AB8" i="3"/>
  <c r="AA8" i="3"/>
  <c r="Z8" i="3"/>
  <c r="Y8" i="3"/>
  <c r="X8" i="3"/>
  <c r="AB9" i="3"/>
  <c r="AA9" i="3"/>
  <c r="Z9" i="3"/>
  <c r="Y9" i="3"/>
  <c r="X9" i="3"/>
  <c r="AB10" i="3"/>
  <c r="AA10" i="3"/>
  <c r="Z10" i="3"/>
  <c r="Y10" i="3"/>
  <c r="X10" i="3"/>
  <c r="AB11" i="3"/>
  <c r="AA11" i="3"/>
  <c r="Z11" i="3"/>
  <c r="Y11" i="3"/>
  <c r="X11" i="3"/>
  <c r="AB12" i="3"/>
  <c r="AA12" i="3"/>
  <c r="Z12" i="3"/>
  <c r="Y12" i="3"/>
  <c r="X12" i="3"/>
  <c r="AB13" i="3"/>
  <c r="AA13" i="3"/>
  <c r="Z13" i="3"/>
  <c r="Y13" i="3"/>
  <c r="X13" i="3"/>
  <c r="AB14" i="3"/>
  <c r="AA14" i="3"/>
  <c r="Z14" i="3"/>
  <c r="Y14" i="3"/>
  <c r="X14" i="3"/>
  <c r="AB15" i="3"/>
  <c r="AA15" i="3"/>
  <c r="Z15" i="3"/>
  <c r="Y15" i="3"/>
  <c r="X15" i="3"/>
  <c r="AB16" i="3"/>
  <c r="AA16" i="3"/>
  <c r="Z16" i="3"/>
  <c r="Y16" i="3"/>
  <c r="X16" i="3"/>
  <c r="AB17" i="3"/>
  <c r="AA17" i="3"/>
  <c r="Z17" i="3"/>
  <c r="Y17" i="3"/>
  <c r="X17" i="3"/>
  <c r="AB18" i="3"/>
  <c r="AA18" i="3"/>
  <c r="Z18" i="3"/>
  <c r="Y18" i="3"/>
  <c r="X18" i="3"/>
  <c r="AB19" i="3"/>
  <c r="AA19" i="3"/>
  <c r="Z19" i="3"/>
  <c r="Y19" i="3"/>
  <c r="X19" i="3"/>
  <c r="AB20" i="3"/>
  <c r="AA20" i="3"/>
  <c r="Z20" i="3"/>
  <c r="Y20" i="3"/>
  <c r="X20" i="3"/>
  <c r="AB21" i="3"/>
  <c r="AA21" i="3"/>
  <c r="Z21" i="3"/>
  <c r="Y21" i="3"/>
  <c r="X21" i="3"/>
  <c r="AB22" i="3"/>
  <c r="AA22" i="3"/>
  <c r="Z22" i="3"/>
  <c r="Y22" i="3"/>
  <c r="X22" i="3"/>
  <c r="AB23" i="3"/>
  <c r="AA23" i="3"/>
  <c r="Z23" i="3"/>
  <c r="Y23" i="3"/>
  <c r="X23" i="3"/>
  <c r="AB24" i="3"/>
  <c r="AA24" i="3"/>
  <c r="Z24" i="3"/>
  <c r="Y24" i="3"/>
  <c r="X24" i="3"/>
  <c r="AB25" i="3"/>
  <c r="AA25" i="3"/>
  <c r="Z25" i="3"/>
  <c r="Y25" i="3"/>
  <c r="X25" i="3"/>
  <c r="AB26" i="3"/>
  <c r="AA26" i="3"/>
  <c r="Z26" i="3"/>
  <c r="Y26" i="3"/>
  <c r="X26" i="3"/>
  <c r="AB27" i="3"/>
  <c r="AA27" i="3"/>
  <c r="Z27" i="3"/>
  <c r="Y27" i="3"/>
  <c r="X27" i="3"/>
  <c r="AB28" i="3"/>
  <c r="AA28" i="3"/>
  <c r="Z28" i="3"/>
  <c r="Y28" i="3"/>
  <c r="X28" i="3"/>
  <c r="AB29" i="3"/>
  <c r="AA29" i="3"/>
  <c r="Z29" i="3"/>
  <c r="Y29" i="3"/>
  <c r="X29" i="3"/>
  <c r="AB30" i="3"/>
  <c r="AA30" i="3"/>
  <c r="Z30" i="3"/>
  <c r="Y30" i="3"/>
  <c r="X30" i="3"/>
  <c r="AB31" i="3"/>
  <c r="AA31" i="3"/>
  <c r="Z31" i="3"/>
  <c r="Y31" i="3"/>
  <c r="X31" i="3"/>
  <c r="AB32" i="3"/>
  <c r="AA32" i="3"/>
  <c r="Z32" i="3"/>
  <c r="Y32" i="3"/>
  <c r="X32" i="3"/>
  <c r="AB33" i="3"/>
  <c r="AA33" i="3"/>
  <c r="Z33" i="3"/>
  <c r="Y33" i="3"/>
  <c r="X33" i="3"/>
  <c r="AB34" i="3"/>
  <c r="AA34" i="3"/>
  <c r="Z34" i="3"/>
  <c r="Y34" i="3"/>
  <c r="X34" i="3"/>
  <c r="AB35" i="3"/>
  <c r="AA35" i="3"/>
  <c r="Z35" i="3"/>
  <c r="Y35" i="3"/>
  <c r="X35" i="3"/>
  <c r="AB36" i="3"/>
  <c r="AA36" i="3"/>
  <c r="Z36" i="3"/>
  <c r="Y36" i="3"/>
  <c r="X36" i="3"/>
  <c r="AB37" i="3"/>
  <c r="AA37" i="3"/>
  <c r="Z37" i="3"/>
  <c r="Y37" i="3"/>
  <c r="X37" i="3"/>
  <c r="AB38" i="3"/>
  <c r="AA38" i="3"/>
  <c r="Z38" i="3"/>
  <c r="Y38" i="3"/>
  <c r="X38" i="3"/>
  <c r="AB39" i="3"/>
  <c r="AA39" i="3"/>
  <c r="Z39" i="3"/>
  <c r="Y39" i="3"/>
  <c r="X39" i="3"/>
  <c r="AB40" i="3"/>
  <c r="AA40" i="3"/>
  <c r="Z40" i="3"/>
  <c r="Y40" i="3"/>
  <c r="X40" i="3"/>
  <c r="AB41" i="3"/>
  <c r="AA41" i="3"/>
  <c r="Z41" i="3"/>
  <c r="Y41" i="3"/>
  <c r="X41" i="3"/>
  <c r="AB42" i="3"/>
  <c r="AA42" i="3"/>
  <c r="Z42" i="3"/>
  <c r="Y42" i="3"/>
  <c r="X42" i="3"/>
  <c r="AB43" i="3"/>
  <c r="AA43" i="3"/>
  <c r="Z43" i="3"/>
  <c r="Y43" i="3"/>
  <c r="X43" i="3"/>
  <c r="AB44" i="3"/>
  <c r="AA44" i="3"/>
  <c r="Z44" i="3"/>
  <c r="Y44" i="3"/>
  <c r="X44" i="3"/>
  <c r="AB45" i="3"/>
  <c r="AA45" i="3"/>
  <c r="Z45" i="3"/>
  <c r="Y45" i="3"/>
  <c r="X45" i="3"/>
  <c r="AB46" i="3"/>
  <c r="AA46" i="3"/>
  <c r="Z46" i="3"/>
  <c r="Y46" i="3"/>
  <c r="X46" i="3"/>
  <c r="AB47" i="3"/>
  <c r="AA47" i="3"/>
  <c r="Z47" i="3"/>
  <c r="Y47" i="3"/>
  <c r="X47" i="3"/>
  <c r="AB48" i="3"/>
  <c r="AA48" i="3"/>
  <c r="Z48" i="3"/>
  <c r="Y48" i="3"/>
  <c r="X48" i="3"/>
  <c r="AB49" i="3"/>
  <c r="AA49" i="3"/>
  <c r="Z49" i="3"/>
  <c r="Y49" i="3"/>
  <c r="X49" i="3"/>
  <c r="AB50" i="3"/>
  <c r="AA50" i="3"/>
  <c r="Z50" i="3"/>
  <c r="Y50" i="3"/>
  <c r="X50" i="3"/>
  <c r="AB51" i="3"/>
  <c r="AA51" i="3"/>
  <c r="Z51" i="3"/>
  <c r="Y51" i="3"/>
  <c r="X51" i="3"/>
  <c r="AB52" i="3"/>
  <c r="AA52" i="3"/>
  <c r="Z52" i="3"/>
  <c r="Y52" i="3"/>
  <c r="X52" i="3"/>
  <c r="AB53" i="3"/>
  <c r="AA53" i="3"/>
  <c r="Z53" i="3"/>
  <c r="Y53" i="3"/>
  <c r="X53" i="3"/>
  <c r="AB54" i="3"/>
  <c r="AA54" i="3"/>
  <c r="Z54" i="3"/>
  <c r="Y54" i="3"/>
  <c r="X54" i="3"/>
  <c r="AB55" i="3"/>
  <c r="AA55" i="3"/>
  <c r="Z55" i="3"/>
  <c r="Y55" i="3"/>
  <c r="X55" i="3"/>
  <c r="AB56" i="3"/>
  <c r="AA56" i="3"/>
  <c r="Z56" i="3"/>
  <c r="Y56" i="3"/>
  <c r="X56" i="3"/>
  <c r="AB57" i="3"/>
  <c r="AA57" i="3"/>
  <c r="Z57" i="3"/>
  <c r="Y57" i="3"/>
  <c r="X57" i="3"/>
  <c r="AB58" i="3"/>
  <c r="AA58" i="3"/>
  <c r="Z58" i="3"/>
  <c r="Y58" i="3"/>
  <c r="X58" i="3"/>
  <c r="AB59" i="3"/>
  <c r="AA59" i="3"/>
  <c r="Z59" i="3"/>
  <c r="Y59" i="3"/>
  <c r="X59" i="3"/>
  <c r="AB60" i="3"/>
  <c r="AA60" i="3"/>
  <c r="Z60" i="3"/>
  <c r="Y60" i="3"/>
  <c r="X60" i="3"/>
  <c r="AB61" i="3"/>
  <c r="AA61" i="3"/>
  <c r="Z61" i="3"/>
  <c r="Y61" i="3"/>
  <c r="X61" i="3"/>
  <c r="AB62" i="3"/>
  <c r="AA62" i="3"/>
  <c r="Z62" i="3"/>
  <c r="Y62" i="3"/>
  <c r="X62" i="3"/>
  <c r="AB63" i="3"/>
  <c r="AA63" i="3"/>
  <c r="Z63" i="3"/>
  <c r="Y63" i="3"/>
  <c r="X63" i="3"/>
  <c r="AB64" i="3"/>
  <c r="AA64" i="3"/>
  <c r="Z64" i="3"/>
  <c r="Y64" i="3"/>
  <c r="X64" i="3"/>
  <c r="AB65" i="3"/>
  <c r="AA65" i="3"/>
  <c r="Z65" i="3"/>
  <c r="Y65" i="3"/>
  <c r="X65" i="3"/>
  <c r="AB66" i="3"/>
  <c r="AA66" i="3"/>
  <c r="Z66" i="3"/>
  <c r="Y66" i="3"/>
  <c r="X66" i="3"/>
  <c r="AB67" i="3"/>
  <c r="AA67" i="3"/>
  <c r="Z67" i="3"/>
  <c r="Y67" i="3"/>
  <c r="X67" i="3"/>
  <c r="AB68" i="3"/>
  <c r="AA68" i="3"/>
  <c r="Z68" i="3"/>
  <c r="Y68" i="3"/>
  <c r="X68" i="3"/>
  <c r="AB69" i="3"/>
  <c r="AA69" i="3"/>
  <c r="Z69" i="3"/>
  <c r="Y69" i="3"/>
  <c r="X69" i="3"/>
  <c r="AB70" i="3"/>
  <c r="AA70" i="3"/>
  <c r="Z70" i="3"/>
  <c r="Y70" i="3"/>
  <c r="X70" i="3"/>
  <c r="AB71" i="3"/>
  <c r="AA71" i="3"/>
  <c r="Z71" i="3"/>
  <c r="Y71" i="3"/>
  <c r="X71" i="3"/>
  <c r="AB72" i="3"/>
  <c r="AA72" i="3"/>
  <c r="Z72" i="3"/>
  <c r="Y72" i="3"/>
  <c r="X72" i="3"/>
  <c r="AB73" i="3"/>
  <c r="AA73" i="3"/>
  <c r="Z73" i="3"/>
  <c r="Y73" i="3"/>
  <c r="X73" i="3"/>
  <c r="AB74" i="3"/>
  <c r="AA74" i="3"/>
  <c r="Z74" i="3"/>
  <c r="Y74" i="3"/>
  <c r="X74" i="3"/>
  <c r="AB75" i="3"/>
  <c r="AA75" i="3"/>
  <c r="Z75" i="3"/>
  <c r="Y75" i="3"/>
  <c r="X75" i="3"/>
  <c r="AB76" i="3"/>
  <c r="AA76" i="3"/>
  <c r="Z76" i="3"/>
  <c r="Y76" i="3"/>
  <c r="X76" i="3"/>
  <c r="AB77" i="3"/>
  <c r="AA77" i="3"/>
  <c r="Z77" i="3"/>
  <c r="Y77" i="3"/>
  <c r="X77" i="3"/>
  <c r="AB78" i="3"/>
  <c r="AA78" i="3"/>
  <c r="Z78" i="3"/>
  <c r="Y78" i="3"/>
  <c r="X78" i="3"/>
  <c r="AB79" i="3"/>
  <c r="AA79" i="3"/>
  <c r="Z79" i="3"/>
  <c r="Y79" i="3"/>
  <c r="X79" i="3"/>
  <c r="AB80" i="3"/>
  <c r="AA80" i="3"/>
  <c r="Z80" i="3"/>
  <c r="Y80" i="3"/>
  <c r="X80" i="3"/>
  <c r="AB81" i="3"/>
  <c r="AA81" i="3"/>
  <c r="Z81" i="3"/>
  <c r="Y81" i="3"/>
  <c r="X81" i="3"/>
  <c r="AB82" i="3"/>
  <c r="AA82" i="3"/>
  <c r="Z82" i="3"/>
  <c r="Y82" i="3"/>
  <c r="X82" i="3"/>
  <c r="AB83" i="3"/>
  <c r="AA83" i="3"/>
  <c r="Z83" i="3"/>
  <c r="Y83" i="3"/>
  <c r="X83" i="3"/>
  <c r="AB84" i="3"/>
  <c r="AA84" i="3"/>
  <c r="Z84" i="3"/>
  <c r="Y84" i="3"/>
  <c r="X84" i="3"/>
  <c r="AB85" i="3"/>
  <c r="AA85" i="3"/>
  <c r="Z85" i="3"/>
  <c r="Y85" i="3"/>
  <c r="X85" i="3"/>
  <c r="AB86" i="3"/>
  <c r="AA86" i="3"/>
  <c r="Z86" i="3"/>
  <c r="Y86" i="3"/>
  <c r="X86" i="3"/>
  <c r="AB87" i="3"/>
  <c r="AA87" i="3"/>
  <c r="Z87" i="3"/>
  <c r="Y87" i="3"/>
  <c r="X87" i="3"/>
  <c r="AB88" i="3"/>
  <c r="AA88" i="3"/>
  <c r="Z88" i="3"/>
  <c r="Y88" i="3"/>
  <c r="X88" i="3"/>
  <c r="AB89" i="3"/>
  <c r="AA89" i="3"/>
  <c r="Z89" i="3"/>
  <c r="Y89" i="3"/>
  <c r="X89" i="3"/>
  <c r="AB90" i="3"/>
  <c r="AA90" i="3"/>
  <c r="Z90" i="3"/>
  <c r="Y90" i="3"/>
  <c r="X90" i="3"/>
  <c r="AB91" i="3"/>
  <c r="AA91" i="3"/>
  <c r="Z91" i="3"/>
  <c r="Y91" i="3"/>
  <c r="X91" i="3"/>
  <c r="AB92" i="3"/>
  <c r="AA92" i="3"/>
  <c r="Z92" i="3"/>
  <c r="Y92" i="3"/>
  <c r="X92" i="3"/>
  <c r="AB93" i="3"/>
  <c r="AA93" i="3"/>
  <c r="Z93" i="3"/>
  <c r="Y93" i="3"/>
  <c r="X93" i="3"/>
  <c r="AB94" i="3"/>
  <c r="AA94" i="3"/>
  <c r="Z94" i="3"/>
  <c r="Y94" i="3"/>
  <c r="X94" i="3"/>
  <c r="AB95" i="3"/>
  <c r="AA95" i="3"/>
  <c r="Z95" i="3"/>
  <c r="Y95" i="3"/>
  <c r="X95" i="3"/>
  <c r="AB96" i="3"/>
  <c r="AA96" i="3"/>
  <c r="Z96" i="3"/>
  <c r="Y96" i="3"/>
  <c r="X96" i="3"/>
  <c r="AB97" i="3"/>
  <c r="AA97" i="3"/>
  <c r="Z97" i="3"/>
  <c r="Y97" i="3"/>
  <c r="X97" i="3"/>
  <c r="AB98" i="3"/>
  <c r="AA98" i="3"/>
  <c r="Z98" i="3"/>
  <c r="Y98" i="3"/>
  <c r="X98" i="3"/>
  <c r="AB99" i="3"/>
  <c r="AA99" i="3"/>
  <c r="Z99" i="3"/>
  <c r="Y99" i="3"/>
  <c r="X99" i="3"/>
  <c r="AB100" i="3"/>
  <c r="AA100" i="3"/>
  <c r="Z100" i="3"/>
  <c r="Y100" i="3"/>
  <c r="X100" i="3"/>
  <c r="AB101" i="3"/>
  <c r="AA101" i="3"/>
  <c r="Z101" i="3"/>
  <c r="Y101" i="3"/>
  <c r="X101" i="3"/>
  <c r="AB102" i="3"/>
  <c r="AA102" i="3"/>
  <c r="Z102" i="3"/>
  <c r="Y102" i="3"/>
  <c r="X102" i="3"/>
  <c r="AB103" i="3"/>
  <c r="AA103" i="3"/>
  <c r="Z103" i="3"/>
  <c r="Y103" i="3"/>
  <c r="X103" i="3"/>
  <c r="AB104" i="3"/>
  <c r="AA104" i="3"/>
  <c r="Z104" i="3"/>
  <c r="Y104" i="3"/>
  <c r="X104" i="3"/>
  <c r="AB105" i="3"/>
  <c r="AA105" i="3"/>
  <c r="Z105" i="3"/>
  <c r="Y105" i="3"/>
  <c r="X105" i="3"/>
  <c r="AB106" i="3"/>
  <c r="AA106" i="3"/>
  <c r="Z106" i="3"/>
  <c r="Y106" i="3"/>
  <c r="X106" i="3"/>
  <c r="AB107" i="3"/>
  <c r="AA107" i="3"/>
  <c r="Z107" i="3"/>
  <c r="Y107" i="3"/>
  <c r="X107" i="3"/>
  <c r="AB108" i="3"/>
  <c r="AA108" i="3"/>
  <c r="Z108" i="3"/>
  <c r="Y108" i="3"/>
  <c r="X108" i="3"/>
  <c r="AB109" i="3"/>
  <c r="AA109" i="3"/>
  <c r="Z109" i="3"/>
  <c r="Y109" i="3"/>
  <c r="X109" i="3"/>
  <c r="AB110" i="3"/>
  <c r="AA110" i="3"/>
  <c r="Z110" i="3"/>
  <c r="Y110" i="3"/>
  <c r="X110" i="3"/>
  <c r="AB111" i="3"/>
  <c r="AA111" i="3"/>
  <c r="Z111" i="3"/>
  <c r="Y111" i="3"/>
  <c r="X111" i="3"/>
  <c r="AB112" i="3"/>
  <c r="AA112" i="3"/>
  <c r="Z112" i="3"/>
  <c r="Y112" i="3"/>
  <c r="X112" i="3"/>
  <c r="AB113" i="3"/>
  <c r="AA113" i="3"/>
  <c r="Z113" i="3"/>
  <c r="Y113" i="3"/>
  <c r="X113" i="3"/>
  <c r="AB114" i="3"/>
  <c r="AA114" i="3"/>
  <c r="Z114" i="3"/>
  <c r="Y114" i="3"/>
  <c r="X114" i="3"/>
  <c r="AB115" i="3"/>
  <c r="AA115" i="3"/>
  <c r="Z115" i="3"/>
  <c r="Y115" i="3"/>
  <c r="X115" i="3"/>
  <c r="AB116" i="3"/>
  <c r="AA116" i="3"/>
  <c r="Z116" i="3"/>
  <c r="Y116" i="3"/>
  <c r="X116" i="3"/>
  <c r="AB117" i="3"/>
  <c r="AA117" i="3"/>
  <c r="Z117" i="3"/>
  <c r="Y117" i="3"/>
  <c r="X117" i="3"/>
  <c r="AB118" i="3"/>
  <c r="AA118" i="3"/>
  <c r="Z118" i="3"/>
  <c r="Y118" i="3"/>
  <c r="X118" i="3"/>
  <c r="AB119" i="3"/>
  <c r="AA119" i="3"/>
  <c r="Z119" i="3"/>
  <c r="Y119" i="3"/>
  <c r="X119" i="3"/>
  <c r="AB120" i="3"/>
  <c r="AA120" i="3"/>
  <c r="Z120" i="3"/>
  <c r="Y120" i="3"/>
  <c r="X120" i="3"/>
  <c r="AB121" i="3"/>
  <c r="AA121" i="3"/>
  <c r="Z121" i="3"/>
  <c r="Y121" i="3"/>
  <c r="X121" i="3"/>
  <c r="AB122" i="3"/>
  <c r="AA122" i="3"/>
  <c r="Z122" i="3"/>
  <c r="Y122" i="3"/>
  <c r="X122" i="3"/>
  <c r="AB123" i="3"/>
  <c r="AA123" i="3"/>
  <c r="Z123" i="3"/>
  <c r="Y123" i="3"/>
  <c r="X123" i="3"/>
  <c r="AB124" i="3"/>
  <c r="AA124" i="3"/>
  <c r="Z124" i="3"/>
  <c r="Y124" i="3"/>
  <c r="X124" i="3"/>
  <c r="AB125" i="3"/>
  <c r="AA125" i="3"/>
  <c r="Z125" i="3"/>
  <c r="Y125" i="3"/>
  <c r="X125" i="3"/>
  <c r="AB126" i="3"/>
  <c r="AA126" i="3"/>
  <c r="Z126" i="3"/>
  <c r="Y126" i="3"/>
  <c r="X126" i="3"/>
  <c r="AB127" i="3"/>
  <c r="AA127" i="3"/>
  <c r="Z127" i="3"/>
  <c r="Y127" i="3"/>
  <c r="X127" i="3"/>
  <c r="AB128" i="3"/>
  <c r="AA128" i="3"/>
  <c r="Z128" i="3"/>
  <c r="Y128" i="3"/>
  <c r="X128" i="3"/>
  <c r="AB129" i="3"/>
  <c r="AA129" i="3"/>
  <c r="Z129" i="3"/>
  <c r="Y129" i="3"/>
  <c r="X129" i="3"/>
  <c r="AB130" i="3"/>
  <c r="AA130" i="3"/>
  <c r="Z130" i="3"/>
  <c r="Y130" i="3"/>
  <c r="X130" i="3"/>
  <c r="AB131" i="3"/>
  <c r="AA131" i="3"/>
  <c r="Z131" i="3"/>
  <c r="Y131" i="3"/>
  <c r="X131" i="3"/>
  <c r="AB132" i="3"/>
  <c r="AA132" i="3"/>
  <c r="Z132" i="3"/>
  <c r="Y132" i="3"/>
  <c r="X132" i="3"/>
  <c r="AB133" i="3"/>
  <c r="AA133" i="3"/>
  <c r="Z133" i="3"/>
  <c r="Y133" i="3"/>
  <c r="X133" i="3"/>
  <c r="AB134" i="3"/>
  <c r="AA134" i="3"/>
  <c r="Z134" i="3"/>
  <c r="Y134" i="3"/>
  <c r="X134" i="3"/>
  <c r="AB135" i="3"/>
  <c r="AA135" i="3"/>
  <c r="Z135" i="3"/>
  <c r="Y135" i="3"/>
  <c r="X135" i="3"/>
  <c r="AB136" i="3"/>
  <c r="AA136" i="3"/>
  <c r="Z136" i="3"/>
  <c r="Y136" i="3"/>
  <c r="X136" i="3"/>
  <c r="AB137" i="3"/>
  <c r="AA137" i="3"/>
  <c r="Z137" i="3"/>
  <c r="Y137" i="3"/>
  <c r="X137" i="3"/>
  <c r="AB138" i="3"/>
  <c r="AA138" i="3"/>
  <c r="Z138" i="3"/>
  <c r="Y138" i="3"/>
  <c r="X138" i="3"/>
  <c r="AB139" i="3"/>
  <c r="AA139" i="3"/>
  <c r="Z139" i="3"/>
  <c r="Y139" i="3"/>
  <c r="X139" i="3"/>
  <c r="AB140" i="3"/>
  <c r="AA140" i="3"/>
  <c r="Z140" i="3"/>
  <c r="Y140" i="3"/>
  <c r="X140" i="3"/>
  <c r="AB141" i="3"/>
  <c r="AA141" i="3"/>
  <c r="Z141" i="3"/>
  <c r="Y141" i="3"/>
  <c r="X141" i="3"/>
  <c r="AB142" i="3"/>
  <c r="AA142" i="3"/>
  <c r="Z142" i="3"/>
  <c r="Y142" i="3"/>
  <c r="X142" i="3"/>
  <c r="AB143" i="3"/>
  <c r="AA143" i="3"/>
  <c r="Z143" i="3"/>
  <c r="Y143" i="3"/>
  <c r="X143" i="3"/>
  <c r="AB144" i="3"/>
  <c r="AA144" i="3"/>
  <c r="Z144" i="3"/>
  <c r="Y144" i="3"/>
  <c r="X144" i="3"/>
  <c r="AB145" i="3"/>
  <c r="AA145" i="3"/>
  <c r="Z145" i="3"/>
  <c r="Y145" i="3"/>
  <c r="X145" i="3"/>
  <c r="AB146" i="3"/>
  <c r="AA146" i="3"/>
  <c r="Z146" i="3"/>
  <c r="Y146" i="3"/>
  <c r="X146" i="3"/>
  <c r="AB147" i="3"/>
  <c r="AA147" i="3"/>
  <c r="Z147" i="3"/>
  <c r="Y147" i="3"/>
  <c r="X147" i="3"/>
  <c r="AB148" i="3"/>
  <c r="AA148" i="3"/>
  <c r="Z148" i="3"/>
  <c r="Y148" i="3"/>
  <c r="X148" i="3"/>
  <c r="AB149" i="3"/>
  <c r="AA149" i="3"/>
  <c r="Z149" i="3"/>
  <c r="Y149" i="3"/>
  <c r="X149" i="3"/>
  <c r="AB150" i="3"/>
  <c r="AA150" i="3"/>
  <c r="Z150" i="3"/>
  <c r="Y150" i="3"/>
  <c r="X150" i="3"/>
  <c r="AB151" i="3"/>
  <c r="AA151" i="3"/>
  <c r="Z151" i="3"/>
  <c r="Y151" i="3"/>
  <c r="X151" i="3"/>
  <c r="AB152" i="3"/>
  <c r="AA152" i="3"/>
  <c r="Z152" i="3"/>
  <c r="Y152" i="3"/>
  <c r="X152" i="3"/>
  <c r="AB153" i="3"/>
  <c r="AA153" i="3"/>
  <c r="Z153" i="3"/>
  <c r="Y153" i="3"/>
  <c r="X153" i="3"/>
  <c r="AB154" i="3"/>
  <c r="AA154" i="3"/>
  <c r="Z154" i="3"/>
  <c r="Y154" i="3"/>
  <c r="X154" i="3"/>
  <c r="AB155" i="3"/>
  <c r="AA155" i="3"/>
  <c r="Z155" i="3"/>
  <c r="Y155" i="3"/>
  <c r="X155" i="3"/>
  <c r="AB156" i="3"/>
  <c r="AA156" i="3"/>
  <c r="Z156" i="3"/>
  <c r="Y156" i="3"/>
  <c r="X156" i="3"/>
  <c r="AB157" i="3"/>
  <c r="AA157" i="3"/>
  <c r="Z157" i="3"/>
  <c r="Y157" i="3"/>
  <c r="X157" i="3"/>
  <c r="AB158" i="3"/>
  <c r="AA158" i="3"/>
  <c r="Z158" i="3"/>
  <c r="Y158" i="3"/>
  <c r="X158" i="3"/>
  <c r="AB159" i="3"/>
  <c r="AA159" i="3"/>
  <c r="Z159" i="3"/>
  <c r="Y159" i="3"/>
  <c r="X159" i="3"/>
  <c r="AB160" i="3"/>
  <c r="AA160" i="3"/>
  <c r="Z160" i="3"/>
  <c r="Y160" i="3"/>
  <c r="X160" i="3"/>
  <c r="AB161" i="3"/>
  <c r="AA161" i="3"/>
  <c r="Z161" i="3"/>
  <c r="Y161" i="3"/>
  <c r="X161" i="3"/>
  <c r="AB162" i="3"/>
  <c r="AA162" i="3"/>
  <c r="Z162" i="3"/>
  <c r="Y162" i="3"/>
  <c r="X162" i="3"/>
  <c r="AB163" i="3"/>
  <c r="AA163" i="3"/>
  <c r="Z163" i="3"/>
  <c r="Y163" i="3"/>
  <c r="X163" i="3"/>
  <c r="AB164" i="3"/>
  <c r="AA164" i="3"/>
  <c r="Z164" i="3"/>
  <c r="Y164" i="3"/>
  <c r="X164" i="3"/>
  <c r="AB165" i="3"/>
  <c r="AA165" i="3"/>
  <c r="Z165" i="3"/>
  <c r="Y165" i="3"/>
  <c r="X165" i="3"/>
  <c r="AB166" i="3"/>
  <c r="AA166" i="3"/>
  <c r="Z166" i="3"/>
  <c r="Y166" i="3"/>
  <c r="X166" i="3"/>
  <c r="AB167" i="3"/>
  <c r="AA167" i="3"/>
  <c r="Z167" i="3"/>
  <c r="Y167" i="3"/>
  <c r="X167" i="3"/>
  <c r="AB168" i="3"/>
  <c r="AA168" i="3"/>
  <c r="Z168" i="3"/>
  <c r="Y168" i="3"/>
  <c r="X168" i="3"/>
  <c r="AB169" i="3"/>
  <c r="AA169" i="3"/>
  <c r="Z169" i="3"/>
  <c r="Y169" i="3"/>
  <c r="X169" i="3"/>
  <c r="AB170" i="3"/>
  <c r="AA170" i="3"/>
  <c r="Z170" i="3"/>
  <c r="Y170" i="3"/>
  <c r="X170" i="3"/>
  <c r="AB171" i="3"/>
  <c r="AA171" i="3"/>
  <c r="Z171" i="3"/>
  <c r="Y171" i="3"/>
  <c r="X171" i="3"/>
  <c r="AB172" i="3"/>
  <c r="AA172" i="3"/>
  <c r="Z172" i="3"/>
  <c r="Y172" i="3"/>
  <c r="X172" i="3"/>
  <c r="AB173" i="3"/>
  <c r="AA173" i="3"/>
  <c r="Z173" i="3"/>
  <c r="Y173" i="3"/>
  <c r="X173" i="3"/>
  <c r="AB174" i="3"/>
  <c r="AA174" i="3"/>
  <c r="Z174" i="3"/>
  <c r="Y174" i="3"/>
  <c r="X174" i="3"/>
  <c r="AB175" i="3"/>
  <c r="AA175" i="3"/>
  <c r="Z175" i="3"/>
  <c r="Y175" i="3"/>
  <c r="X175" i="3"/>
  <c r="AB176" i="3"/>
  <c r="AA176" i="3"/>
  <c r="Z176" i="3"/>
  <c r="Y176" i="3"/>
  <c r="X176" i="3"/>
  <c r="AB177" i="3"/>
  <c r="AA177" i="3"/>
  <c r="Z177" i="3"/>
  <c r="Y177" i="3"/>
  <c r="X177" i="3"/>
  <c r="AB178" i="3"/>
  <c r="AA178" i="3"/>
  <c r="Z178" i="3"/>
  <c r="Y178" i="3"/>
  <c r="X178" i="3"/>
  <c r="AB179" i="3"/>
  <c r="AA179" i="3"/>
  <c r="Z179" i="3"/>
  <c r="Y179" i="3"/>
  <c r="X179" i="3"/>
  <c r="AB180" i="3"/>
  <c r="AA180" i="3"/>
  <c r="Z180" i="3"/>
  <c r="Y180" i="3"/>
  <c r="X180" i="3"/>
  <c r="AB181" i="3"/>
  <c r="AA181" i="3"/>
  <c r="Z181" i="3"/>
  <c r="Y181" i="3"/>
  <c r="X181" i="3"/>
  <c r="AB182" i="3"/>
  <c r="AA182" i="3"/>
  <c r="Z182" i="3"/>
  <c r="Y182" i="3"/>
  <c r="X182" i="3"/>
  <c r="AB183" i="3"/>
  <c r="AA183" i="3"/>
  <c r="Z183" i="3"/>
  <c r="Y183" i="3"/>
  <c r="X183" i="3"/>
  <c r="AB184" i="3"/>
  <c r="AA184" i="3"/>
  <c r="Z184" i="3"/>
  <c r="Y184" i="3"/>
  <c r="X184" i="3"/>
  <c r="AB185" i="3"/>
  <c r="AA185" i="3"/>
  <c r="Z185" i="3"/>
  <c r="Y185" i="3"/>
  <c r="X185" i="3"/>
  <c r="AB186" i="3"/>
  <c r="AA186" i="3"/>
  <c r="Z186" i="3"/>
  <c r="Y186" i="3"/>
  <c r="X186" i="3"/>
  <c r="AB187" i="3"/>
  <c r="AA187" i="3"/>
  <c r="Z187" i="3"/>
  <c r="Y187" i="3"/>
  <c r="X187" i="3"/>
  <c r="AB188" i="3"/>
  <c r="AA188" i="3"/>
  <c r="Z188" i="3"/>
  <c r="Y188" i="3"/>
  <c r="X188" i="3"/>
  <c r="AB189" i="3"/>
  <c r="AA189" i="3"/>
  <c r="Z189" i="3"/>
  <c r="Y189" i="3"/>
  <c r="X189" i="3"/>
  <c r="AB190" i="3"/>
  <c r="AA190" i="3"/>
  <c r="Z190" i="3"/>
  <c r="Y190" i="3"/>
  <c r="X190" i="3"/>
  <c r="AB191" i="3"/>
  <c r="AA191" i="3"/>
  <c r="Z191" i="3"/>
  <c r="Y191" i="3"/>
  <c r="X191" i="3"/>
  <c r="AB192" i="3"/>
  <c r="AA192" i="3"/>
  <c r="Z192" i="3"/>
  <c r="Y192" i="3"/>
  <c r="X192" i="3"/>
  <c r="AB193" i="3"/>
  <c r="AA193" i="3"/>
  <c r="Z193" i="3"/>
  <c r="Y193" i="3"/>
  <c r="X193" i="3"/>
  <c r="AB194" i="3"/>
  <c r="AA194" i="3"/>
  <c r="Z194" i="3"/>
  <c r="Y194" i="3"/>
  <c r="X194" i="3"/>
  <c r="AB195" i="3"/>
  <c r="AA195" i="3"/>
  <c r="Z195" i="3"/>
  <c r="Y195" i="3"/>
  <c r="X195" i="3"/>
  <c r="AB196" i="3"/>
  <c r="AA196" i="3"/>
  <c r="Z196" i="3"/>
  <c r="Y196" i="3"/>
  <c r="X196" i="3"/>
  <c r="AB197" i="3"/>
  <c r="AA197" i="3"/>
  <c r="Z197" i="3"/>
  <c r="Y197" i="3"/>
  <c r="X197" i="3"/>
  <c r="AB198" i="3"/>
  <c r="AA198" i="3"/>
  <c r="Z198" i="3"/>
  <c r="Y198" i="3"/>
  <c r="X198" i="3"/>
  <c r="AB199" i="3"/>
  <c r="AA199" i="3"/>
  <c r="Z199" i="3"/>
  <c r="Y199" i="3"/>
  <c r="X199" i="3"/>
  <c r="AB200" i="3"/>
  <c r="AA200" i="3"/>
  <c r="Z200" i="3"/>
  <c r="Y200" i="3"/>
  <c r="X200" i="3"/>
  <c r="AB201" i="3"/>
  <c r="AA201" i="3"/>
  <c r="Z201" i="3"/>
  <c r="Y201" i="3"/>
  <c r="X201" i="3"/>
  <c r="AB202" i="3"/>
  <c r="AA202" i="3"/>
  <c r="Z202" i="3"/>
  <c r="Y202" i="3"/>
  <c r="X202" i="3"/>
  <c r="AB203" i="3"/>
  <c r="AA203" i="3"/>
  <c r="Z203" i="3"/>
  <c r="Y203" i="3"/>
  <c r="X203" i="3"/>
  <c r="AB204" i="3"/>
  <c r="AA204" i="3"/>
  <c r="Z204" i="3"/>
  <c r="Y204" i="3"/>
  <c r="X204" i="3"/>
  <c r="AB205" i="3"/>
  <c r="AA205" i="3"/>
  <c r="Z205" i="3"/>
  <c r="Y205" i="3"/>
  <c r="X205" i="3"/>
  <c r="AB206" i="3"/>
  <c r="AA206" i="3"/>
  <c r="Z206" i="3"/>
  <c r="Y206" i="3"/>
  <c r="X206" i="3"/>
  <c r="AB207" i="3"/>
  <c r="AA207" i="3"/>
  <c r="Z207" i="3"/>
  <c r="Y207" i="3"/>
  <c r="X207" i="3"/>
  <c r="AB208" i="3"/>
  <c r="AA208" i="3"/>
  <c r="Z208" i="3"/>
  <c r="Y208" i="3"/>
  <c r="X208" i="3"/>
  <c r="AB209" i="3"/>
  <c r="AA209" i="3"/>
  <c r="Z209" i="3"/>
  <c r="Y209" i="3"/>
  <c r="X209" i="3"/>
  <c r="AB210" i="3"/>
  <c r="AA210" i="3"/>
  <c r="Z210" i="3"/>
  <c r="Y210" i="3"/>
  <c r="X210" i="3"/>
  <c r="AB211" i="3"/>
  <c r="AA211" i="3"/>
  <c r="Z211" i="3"/>
  <c r="Y211" i="3"/>
  <c r="X211" i="3"/>
  <c r="AB212" i="3"/>
  <c r="AA212" i="3"/>
  <c r="Z212" i="3"/>
  <c r="Y212" i="3"/>
  <c r="X212" i="3"/>
  <c r="AB213" i="3"/>
  <c r="AA213" i="3"/>
  <c r="Z213" i="3"/>
  <c r="Y213" i="3"/>
  <c r="X213" i="3"/>
  <c r="AB214" i="3"/>
  <c r="AA214" i="3"/>
  <c r="Z214" i="3"/>
  <c r="Y214" i="3"/>
  <c r="X214" i="3"/>
  <c r="AB215" i="3"/>
  <c r="AA215" i="3"/>
  <c r="Z215" i="3"/>
  <c r="Y215" i="3"/>
  <c r="X215" i="3"/>
  <c r="AB216" i="3"/>
  <c r="AA216" i="3"/>
  <c r="Z216" i="3"/>
  <c r="Y216" i="3"/>
  <c r="X216" i="3"/>
  <c r="AB217" i="3"/>
  <c r="AA217" i="3"/>
  <c r="Z217" i="3"/>
  <c r="Y217" i="3"/>
  <c r="X217" i="3"/>
  <c r="AB218" i="3"/>
  <c r="AA218" i="3"/>
  <c r="Z218" i="3"/>
  <c r="Y218" i="3"/>
  <c r="X218" i="3"/>
  <c r="AB219" i="3"/>
  <c r="AA219" i="3"/>
  <c r="Z219" i="3"/>
  <c r="Y219" i="3"/>
  <c r="X219" i="3"/>
  <c r="AB220" i="3"/>
  <c r="AA220" i="3"/>
  <c r="Z220" i="3"/>
  <c r="Y220" i="3"/>
  <c r="X220" i="3"/>
  <c r="AB221" i="3"/>
  <c r="AA221" i="3"/>
  <c r="Z221" i="3"/>
  <c r="Y221" i="3"/>
  <c r="X221" i="3"/>
  <c r="AB222" i="3"/>
  <c r="AA222" i="3"/>
  <c r="Z222" i="3"/>
  <c r="Y222" i="3"/>
  <c r="X222" i="3"/>
  <c r="AB223" i="3"/>
  <c r="AA223" i="3"/>
  <c r="Z223" i="3"/>
  <c r="Y223" i="3"/>
  <c r="X223" i="3"/>
  <c r="AB224" i="3"/>
  <c r="AA224" i="3"/>
  <c r="Z224" i="3"/>
  <c r="Y224" i="3"/>
  <c r="X224" i="3"/>
  <c r="AB225" i="3"/>
  <c r="AA225" i="3"/>
  <c r="Z225" i="3"/>
  <c r="Y225" i="3"/>
  <c r="X225" i="3"/>
  <c r="AB226" i="3"/>
  <c r="AA226" i="3"/>
  <c r="Z226" i="3"/>
  <c r="Y226" i="3"/>
  <c r="X226" i="3"/>
  <c r="AB227" i="3"/>
  <c r="AA227" i="3"/>
  <c r="Z227" i="3"/>
  <c r="Y227" i="3"/>
  <c r="X227" i="3"/>
  <c r="AB228" i="3"/>
  <c r="AA228" i="3"/>
  <c r="Z228" i="3"/>
  <c r="Y228" i="3"/>
  <c r="X228" i="3"/>
  <c r="AB229" i="3"/>
  <c r="AA229" i="3"/>
  <c r="Z229" i="3"/>
  <c r="Y229" i="3"/>
  <c r="X229" i="3"/>
  <c r="AB230" i="3"/>
  <c r="AA230" i="3"/>
  <c r="Z230" i="3"/>
  <c r="Y230" i="3"/>
  <c r="X230" i="3"/>
  <c r="AB231" i="3"/>
  <c r="AA231" i="3"/>
  <c r="Z231" i="3"/>
  <c r="Y231" i="3"/>
  <c r="X231" i="3"/>
  <c r="AB232" i="3"/>
  <c r="AA232" i="3"/>
  <c r="Z232" i="3"/>
  <c r="Y232" i="3"/>
  <c r="X232" i="3"/>
  <c r="AB233" i="3"/>
  <c r="AA233" i="3"/>
  <c r="Z233" i="3"/>
  <c r="Y233" i="3"/>
  <c r="X233" i="3"/>
  <c r="AB234" i="3"/>
  <c r="AA234" i="3"/>
  <c r="Z234" i="3"/>
  <c r="Y234" i="3"/>
  <c r="X234" i="3"/>
  <c r="AB235" i="3"/>
  <c r="AA235" i="3"/>
  <c r="Z235" i="3"/>
  <c r="Y235" i="3"/>
  <c r="X235" i="3"/>
  <c r="AB236" i="3"/>
  <c r="AA236" i="3"/>
  <c r="Z236" i="3"/>
  <c r="Y236" i="3"/>
  <c r="X236" i="3"/>
  <c r="AB237" i="3"/>
  <c r="AA237" i="3"/>
  <c r="Z237" i="3"/>
  <c r="Y237" i="3"/>
  <c r="X237" i="3"/>
  <c r="AB238" i="3"/>
  <c r="AA238" i="3"/>
  <c r="Z238" i="3"/>
  <c r="Y238" i="3"/>
  <c r="X238" i="3"/>
  <c r="AB239" i="3"/>
  <c r="AA239" i="3"/>
  <c r="Z239" i="3"/>
  <c r="Y239" i="3"/>
  <c r="X239" i="3"/>
  <c r="AB240" i="3"/>
  <c r="AA240" i="3"/>
  <c r="Z240" i="3"/>
  <c r="Y240" i="3"/>
  <c r="X240" i="3"/>
  <c r="AB241" i="3"/>
  <c r="AA241" i="3"/>
  <c r="Z241" i="3"/>
  <c r="Y241" i="3"/>
  <c r="X241" i="3"/>
  <c r="AB242" i="3"/>
  <c r="AA242" i="3"/>
  <c r="Z242" i="3"/>
  <c r="Y242" i="3"/>
  <c r="X242" i="3"/>
  <c r="AB243" i="3"/>
  <c r="AA243" i="3"/>
  <c r="Z243" i="3"/>
  <c r="Y243" i="3"/>
  <c r="X243" i="3"/>
  <c r="AB244" i="3"/>
  <c r="AA244" i="3"/>
  <c r="Z244" i="3"/>
  <c r="Y244" i="3"/>
  <c r="X244" i="3"/>
  <c r="AB245" i="3"/>
  <c r="AA245" i="3"/>
  <c r="Z245" i="3"/>
  <c r="Y245" i="3"/>
  <c r="X245" i="3"/>
  <c r="AB246" i="3"/>
  <c r="AA246" i="3"/>
  <c r="Z246" i="3"/>
  <c r="Y246" i="3"/>
  <c r="X246" i="3"/>
  <c r="AB247" i="3"/>
  <c r="AA247" i="3"/>
  <c r="Z247" i="3"/>
  <c r="Y247" i="3"/>
  <c r="X247" i="3"/>
  <c r="AB248" i="3"/>
  <c r="AA248" i="3"/>
  <c r="Z248" i="3"/>
  <c r="Y248" i="3"/>
  <c r="X248" i="3"/>
  <c r="AB249" i="3"/>
  <c r="AA249" i="3"/>
  <c r="Z249" i="3"/>
  <c r="Y249" i="3"/>
  <c r="X249" i="3"/>
  <c r="AB250" i="3"/>
  <c r="AA250" i="3"/>
  <c r="Z250" i="3"/>
  <c r="Y250" i="3"/>
  <c r="X250" i="3"/>
  <c r="AB251" i="3"/>
  <c r="AA251" i="3"/>
  <c r="Z251" i="3"/>
  <c r="Y251" i="3"/>
  <c r="X251" i="3"/>
  <c r="AB252" i="3"/>
  <c r="AA252" i="3"/>
  <c r="Z252" i="3"/>
  <c r="Y252" i="3"/>
  <c r="X252" i="3"/>
  <c r="AB253" i="3"/>
  <c r="AA253" i="3"/>
  <c r="Z253" i="3"/>
  <c r="Y253" i="3"/>
  <c r="X253" i="3"/>
  <c r="AB254" i="3"/>
  <c r="AA254" i="3"/>
  <c r="Z254" i="3"/>
  <c r="Y254" i="3"/>
  <c r="X254" i="3"/>
  <c r="AB255" i="3"/>
  <c r="AA255" i="3"/>
  <c r="Z255" i="3"/>
  <c r="Y255" i="3"/>
  <c r="X255" i="3"/>
  <c r="AB256" i="3"/>
  <c r="AA256" i="3"/>
  <c r="Z256" i="3"/>
  <c r="Y256" i="3"/>
  <c r="X256" i="3"/>
  <c r="AB257" i="3"/>
  <c r="AA257" i="3"/>
  <c r="Z257" i="3"/>
  <c r="Y257" i="3"/>
  <c r="X257" i="3"/>
  <c r="AB258" i="3"/>
  <c r="AA258" i="3"/>
  <c r="Z258" i="3"/>
  <c r="Y258" i="3"/>
  <c r="X258" i="3"/>
  <c r="AB259" i="3"/>
  <c r="AA259" i="3"/>
  <c r="Z259" i="3"/>
  <c r="Y259" i="3"/>
  <c r="X259" i="3"/>
  <c r="AB260" i="3"/>
  <c r="AA260" i="3"/>
  <c r="Z260" i="3"/>
  <c r="Y260" i="3"/>
  <c r="X260" i="3"/>
  <c r="AB261" i="3"/>
  <c r="AA261" i="3"/>
  <c r="Z261" i="3"/>
  <c r="Y261" i="3"/>
  <c r="X261" i="3"/>
  <c r="AB262" i="3"/>
  <c r="AA262" i="3"/>
  <c r="Z262" i="3"/>
  <c r="Y262" i="3"/>
  <c r="X262" i="3"/>
  <c r="AB263" i="3"/>
  <c r="AA263" i="3"/>
  <c r="Z263" i="3"/>
  <c r="Y263" i="3"/>
  <c r="X263" i="3"/>
  <c r="AB264" i="3"/>
  <c r="AA264" i="3"/>
  <c r="Z264" i="3"/>
  <c r="Y264" i="3"/>
  <c r="X264" i="3"/>
  <c r="AB265" i="3"/>
  <c r="AA265" i="3"/>
  <c r="Z265" i="3"/>
  <c r="Y265" i="3"/>
  <c r="X265" i="3"/>
  <c r="AB266" i="3"/>
  <c r="AA266" i="3"/>
  <c r="Z266" i="3"/>
  <c r="Y266" i="3"/>
  <c r="X266" i="3"/>
  <c r="AB267" i="3"/>
  <c r="AA267" i="3"/>
  <c r="Z267" i="3"/>
  <c r="Y267" i="3"/>
  <c r="X267" i="3"/>
  <c r="AB268" i="3"/>
  <c r="AA268" i="3"/>
  <c r="Z268" i="3"/>
  <c r="Y268" i="3"/>
  <c r="X268" i="3"/>
  <c r="AB269" i="3"/>
  <c r="AA269" i="3"/>
  <c r="Z269" i="3"/>
  <c r="Y269" i="3"/>
  <c r="X269" i="3"/>
  <c r="AB270" i="3"/>
  <c r="AA270" i="3"/>
  <c r="Z270" i="3"/>
  <c r="Y270" i="3"/>
  <c r="X270" i="3"/>
  <c r="AB271" i="3"/>
  <c r="AA271" i="3"/>
  <c r="Z271" i="3"/>
  <c r="Y271" i="3"/>
  <c r="X271" i="3"/>
  <c r="AB272" i="3"/>
  <c r="AA272" i="3"/>
  <c r="Z272" i="3"/>
  <c r="Y272" i="3"/>
  <c r="X272" i="3"/>
  <c r="AB273" i="3"/>
  <c r="AA273" i="3"/>
  <c r="Z273" i="3"/>
  <c r="Y273" i="3"/>
  <c r="X273" i="3"/>
  <c r="AB274" i="3"/>
  <c r="AA274" i="3"/>
  <c r="Z274" i="3"/>
  <c r="Y274" i="3"/>
  <c r="X274" i="3"/>
  <c r="AB275" i="3"/>
  <c r="AA275" i="3"/>
  <c r="Z275" i="3"/>
  <c r="Y275" i="3"/>
  <c r="X275" i="3"/>
  <c r="AB276" i="3"/>
  <c r="AA276" i="3"/>
  <c r="Z276" i="3"/>
  <c r="Y276" i="3"/>
  <c r="X276" i="3"/>
  <c r="AB277" i="3"/>
  <c r="AA277" i="3"/>
  <c r="Z277" i="3"/>
  <c r="Y277" i="3"/>
  <c r="X277" i="3"/>
  <c r="AB278" i="3"/>
  <c r="AA278" i="3"/>
  <c r="Z278" i="3"/>
  <c r="Y278" i="3"/>
  <c r="X278" i="3"/>
  <c r="AB279" i="3"/>
  <c r="AA279" i="3"/>
  <c r="Z279" i="3"/>
  <c r="Y279" i="3"/>
  <c r="X279" i="3"/>
  <c r="AB280" i="3"/>
  <c r="AA280" i="3"/>
  <c r="Z280" i="3"/>
  <c r="Y280" i="3"/>
  <c r="X280" i="3"/>
  <c r="AB281" i="3"/>
  <c r="AA281" i="3"/>
  <c r="Z281" i="3"/>
  <c r="Y281" i="3"/>
  <c r="X281" i="3"/>
  <c r="AB282" i="3"/>
  <c r="AA282" i="3"/>
  <c r="Z282" i="3"/>
  <c r="Y282" i="3"/>
  <c r="X282" i="3"/>
  <c r="AB283" i="3"/>
  <c r="AA283" i="3"/>
  <c r="Z283" i="3"/>
  <c r="Y283" i="3"/>
  <c r="X283" i="3"/>
  <c r="AB284" i="3"/>
  <c r="AA284" i="3"/>
  <c r="Z284" i="3"/>
  <c r="Y284" i="3"/>
  <c r="X284" i="3"/>
  <c r="AB285" i="3"/>
  <c r="AA285" i="3"/>
  <c r="Z285" i="3"/>
  <c r="Y285" i="3"/>
  <c r="X285" i="3"/>
  <c r="AB286" i="3"/>
  <c r="AA286" i="3"/>
  <c r="Z286" i="3"/>
  <c r="Y286" i="3"/>
  <c r="X286" i="3"/>
  <c r="AB287" i="3"/>
  <c r="AA287" i="3"/>
  <c r="Z287" i="3"/>
  <c r="Y287" i="3"/>
  <c r="X287" i="3"/>
  <c r="AB288" i="3"/>
  <c r="AA288" i="3"/>
  <c r="Z288" i="3"/>
  <c r="Y288" i="3"/>
  <c r="X288" i="3"/>
  <c r="AB289" i="3"/>
  <c r="AA289" i="3"/>
  <c r="Z289" i="3"/>
  <c r="Y289" i="3"/>
  <c r="X289" i="3"/>
  <c r="AB290" i="3"/>
  <c r="AA290" i="3"/>
  <c r="Z290" i="3"/>
  <c r="Y290" i="3"/>
  <c r="X290" i="3"/>
  <c r="AB291" i="3"/>
  <c r="AA291" i="3"/>
  <c r="Z291" i="3"/>
  <c r="Y291" i="3"/>
  <c r="X291" i="3"/>
  <c r="AB292" i="3"/>
  <c r="AA292" i="3"/>
  <c r="Z292" i="3"/>
  <c r="Y292" i="3"/>
  <c r="X292" i="3"/>
  <c r="AB293" i="3"/>
  <c r="AA293" i="3"/>
  <c r="Z293" i="3"/>
  <c r="Y293" i="3"/>
  <c r="X293" i="3"/>
  <c r="AB294" i="3"/>
  <c r="AA294" i="3"/>
  <c r="Z294" i="3"/>
  <c r="Y294" i="3"/>
  <c r="X294" i="3"/>
  <c r="AB295" i="3"/>
  <c r="AA295" i="3"/>
  <c r="Z295" i="3"/>
  <c r="Y295" i="3"/>
  <c r="X295" i="3"/>
  <c r="AB296" i="3"/>
  <c r="AA296" i="3"/>
  <c r="Z296" i="3"/>
  <c r="Y296" i="3"/>
  <c r="X296" i="3"/>
  <c r="AB297" i="3"/>
  <c r="AA297" i="3"/>
  <c r="Z297" i="3"/>
  <c r="Y297" i="3"/>
  <c r="X297" i="3"/>
  <c r="AB298" i="3"/>
  <c r="AA298" i="3"/>
  <c r="Z298" i="3"/>
  <c r="Y298" i="3"/>
  <c r="X298" i="3"/>
  <c r="AB299" i="3"/>
  <c r="AA299" i="3"/>
  <c r="Z299" i="3"/>
  <c r="Y299" i="3"/>
  <c r="X299" i="3"/>
  <c r="AB300" i="3"/>
  <c r="AA300" i="3"/>
  <c r="Z300" i="3"/>
  <c r="Y300" i="3"/>
  <c r="X300" i="3"/>
  <c r="AB301" i="3"/>
  <c r="AA301" i="3"/>
  <c r="Z301" i="3"/>
  <c r="Y301" i="3"/>
  <c r="X301" i="3"/>
  <c r="AB302" i="3"/>
  <c r="AA302" i="3"/>
  <c r="Z302" i="3"/>
  <c r="Y302" i="3"/>
  <c r="X302" i="3"/>
  <c r="AB303" i="3"/>
  <c r="AA303" i="3"/>
  <c r="Z303" i="3"/>
  <c r="Y303" i="3"/>
  <c r="X303" i="3"/>
  <c r="AB304" i="3"/>
  <c r="AA304" i="3"/>
  <c r="Z304" i="3"/>
  <c r="Y304" i="3"/>
  <c r="X304" i="3"/>
  <c r="AB305" i="3"/>
  <c r="AA305" i="3"/>
  <c r="Z305" i="3"/>
  <c r="Y305" i="3"/>
  <c r="X305" i="3"/>
  <c r="AB306" i="3"/>
  <c r="AA306" i="3"/>
  <c r="Z306" i="3"/>
  <c r="Y306" i="3"/>
  <c r="X306" i="3"/>
  <c r="AB307" i="3"/>
  <c r="AA307" i="3"/>
  <c r="Z307" i="3"/>
  <c r="Y307" i="3"/>
  <c r="X307" i="3"/>
  <c r="AB308" i="3"/>
  <c r="AA308" i="3"/>
  <c r="Z308" i="3"/>
  <c r="Y308" i="3"/>
  <c r="X308" i="3"/>
  <c r="AB309" i="3"/>
  <c r="AA309" i="3"/>
  <c r="Z309" i="3"/>
  <c r="Y309" i="3"/>
  <c r="X309" i="3"/>
  <c r="AB310" i="3"/>
  <c r="AA310" i="3"/>
  <c r="Z310" i="3"/>
  <c r="Y310" i="3"/>
  <c r="X310" i="3"/>
  <c r="AB311" i="3"/>
  <c r="AA311" i="3"/>
  <c r="Z311" i="3"/>
  <c r="Y311" i="3"/>
  <c r="X311" i="3"/>
  <c r="AB312" i="3"/>
  <c r="AA312" i="3"/>
  <c r="Z312" i="3"/>
  <c r="Y312" i="3"/>
  <c r="X312" i="3"/>
  <c r="AB313" i="3"/>
  <c r="AA313" i="3"/>
  <c r="Z313" i="3"/>
  <c r="Y313" i="3"/>
  <c r="X313" i="3"/>
  <c r="AB314" i="3"/>
  <c r="AA314" i="3"/>
  <c r="Z314" i="3"/>
  <c r="Y314" i="3"/>
  <c r="X314" i="3"/>
  <c r="AB315" i="3"/>
  <c r="AA315" i="3"/>
  <c r="Z315" i="3"/>
  <c r="Y315" i="3"/>
  <c r="X315" i="3"/>
  <c r="AB316" i="3"/>
  <c r="AA316" i="3"/>
  <c r="Z316" i="3"/>
  <c r="Y316" i="3"/>
  <c r="X316" i="3"/>
  <c r="AB317" i="3"/>
  <c r="AA317" i="3"/>
  <c r="Z317" i="3"/>
  <c r="Y317" i="3"/>
  <c r="X317" i="3"/>
  <c r="AB318" i="3"/>
  <c r="AA318" i="3"/>
  <c r="Z318" i="3"/>
  <c r="Y318" i="3"/>
  <c r="X318" i="3"/>
  <c r="AB319" i="3"/>
  <c r="AA319" i="3"/>
  <c r="Z319" i="3"/>
  <c r="Y319" i="3"/>
  <c r="X319" i="3"/>
  <c r="AB320" i="3"/>
  <c r="AA320" i="3"/>
  <c r="Z320" i="3"/>
  <c r="Y320" i="3"/>
  <c r="X320" i="3"/>
  <c r="AB321" i="3"/>
  <c r="AA321" i="3"/>
  <c r="Z321" i="3"/>
  <c r="Y321" i="3"/>
  <c r="X321" i="3"/>
  <c r="AB322" i="3"/>
  <c r="AA322" i="3"/>
  <c r="Z322" i="3"/>
  <c r="Y322" i="3"/>
  <c r="X322" i="3"/>
  <c r="AB323" i="3"/>
  <c r="AA323" i="3"/>
  <c r="Z323" i="3"/>
  <c r="Y323" i="3"/>
  <c r="X323" i="3"/>
  <c r="AB324" i="3"/>
  <c r="AA324" i="3"/>
  <c r="Z324" i="3"/>
  <c r="Y324" i="3"/>
  <c r="X324" i="3"/>
  <c r="AB325" i="3"/>
  <c r="AA325" i="3"/>
  <c r="Z325" i="3"/>
  <c r="Y325" i="3"/>
  <c r="X325" i="3"/>
  <c r="AB326" i="3"/>
  <c r="AA326" i="3"/>
  <c r="Z326" i="3"/>
  <c r="Y326" i="3"/>
  <c r="X326" i="3"/>
  <c r="AB327" i="3"/>
  <c r="AA327" i="3"/>
  <c r="Z327" i="3"/>
  <c r="Y327" i="3"/>
  <c r="X327" i="3"/>
  <c r="AB328" i="3"/>
  <c r="AA328" i="3"/>
  <c r="Z328" i="3"/>
  <c r="Y328" i="3"/>
  <c r="X328" i="3"/>
  <c r="AB329" i="3"/>
  <c r="AA329" i="3"/>
  <c r="Z329" i="3"/>
  <c r="Y329" i="3"/>
  <c r="X329" i="3"/>
  <c r="AB330" i="3"/>
  <c r="AA330" i="3"/>
  <c r="Z330" i="3"/>
  <c r="Y330" i="3"/>
  <c r="X330" i="3"/>
  <c r="AB331" i="3"/>
  <c r="AA331" i="3"/>
  <c r="Z331" i="3"/>
  <c r="Y331" i="3"/>
  <c r="X331" i="3"/>
  <c r="AB332" i="3"/>
  <c r="AA332" i="3"/>
  <c r="Z332" i="3"/>
  <c r="Y332" i="3"/>
  <c r="X332" i="3"/>
  <c r="AB333" i="3"/>
  <c r="AA333" i="3"/>
  <c r="Z333" i="3"/>
  <c r="Y333" i="3"/>
  <c r="X333" i="3"/>
  <c r="AB334" i="3"/>
  <c r="AA334" i="3"/>
  <c r="Z334" i="3"/>
  <c r="Y334" i="3"/>
  <c r="X334" i="3"/>
  <c r="AB335" i="3"/>
  <c r="AA335" i="3"/>
  <c r="Z335" i="3"/>
  <c r="Y335" i="3"/>
  <c r="X335" i="3"/>
  <c r="AB336" i="3"/>
  <c r="AA336" i="3"/>
  <c r="Z336" i="3"/>
  <c r="Y336" i="3"/>
  <c r="X336" i="3"/>
  <c r="AB337" i="3"/>
  <c r="AA337" i="3"/>
  <c r="Z337" i="3"/>
  <c r="Y337" i="3"/>
  <c r="X337" i="3"/>
  <c r="AB338" i="3"/>
  <c r="AA338" i="3"/>
  <c r="Z338" i="3"/>
  <c r="Y338" i="3"/>
  <c r="X338" i="3"/>
  <c r="AB339" i="3"/>
  <c r="AA339" i="3"/>
  <c r="Z339" i="3"/>
  <c r="Y339" i="3"/>
  <c r="X339" i="3"/>
  <c r="AB340" i="3"/>
  <c r="AA340" i="3"/>
  <c r="Z340" i="3"/>
  <c r="Y340" i="3"/>
  <c r="X340" i="3"/>
  <c r="AB341" i="3"/>
  <c r="AA341" i="3"/>
  <c r="Z341" i="3"/>
  <c r="Y341" i="3"/>
  <c r="X341" i="3"/>
  <c r="AB342" i="3"/>
  <c r="AA342" i="3"/>
  <c r="Z342" i="3"/>
  <c r="Y342" i="3"/>
  <c r="X342" i="3"/>
  <c r="AB343" i="3"/>
  <c r="AA343" i="3"/>
  <c r="Z343" i="3"/>
  <c r="Y343" i="3"/>
  <c r="X343" i="3"/>
  <c r="AB344" i="3"/>
  <c r="AA344" i="3"/>
  <c r="Z344" i="3"/>
  <c r="Y344" i="3"/>
  <c r="X344" i="3"/>
  <c r="AB345" i="3"/>
  <c r="AA345" i="3"/>
  <c r="Z345" i="3"/>
  <c r="Y345" i="3"/>
  <c r="X345" i="3"/>
  <c r="AB346" i="3"/>
  <c r="AA346" i="3"/>
  <c r="Z346" i="3"/>
  <c r="Y346" i="3"/>
  <c r="X346" i="3"/>
  <c r="AB347" i="3"/>
  <c r="AA347" i="3"/>
  <c r="Z347" i="3"/>
  <c r="Y347" i="3"/>
  <c r="X347" i="3"/>
  <c r="AB348" i="3"/>
  <c r="AA348" i="3"/>
  <c r="Z348" i="3"/>
  <c r="Y348" i="3"/>
  <c r="X348" i="3"/>
  <c r="AB349" i="3"/>
  <c r="AA349" i="3"/>
  <c r="Z349" i="3"/>
  <c r="Y349" i="3"/>
  <c r="X349" i="3"/>
  <c r="AB350" i="3"/>
  <c r="AA350" i="3"/>
  <c r="Z350" i="3"/>
  <c r="Y350" i="3"/>
  <c r="X350" i="3"/>
  <c r="AB351" i="3"/>
  <c r="AA351" i="3"/>
  <c r="Z351" i="3"/>
  <c r="Y351" i="3"/>
  <c r="X351" i="3"/>
  <c r="AB352" i="3"/>
  <c r="AA352" i="3"/>
  <c r="Z352" i="3"/>
  <c r="Y352" i="3"/>
  <c r="X352" i="3"/>
  <c r="AB353" i="3"/>
  <c r="AA353" i="3"/>
  <c r="Z353" i="3"/>
  <c r="Y353" i="3"/>
  <c r="X353" i="3"/>
  <c r="AB354" i="3"/>
  <c r="AA354" i="3"/>
  <c r="Z354" i="3"/>
  <c r="Y354" i="3"/>
  <c r="X354" i="3"/>
  <c r="AB355" i="3"/>
  <c r="AA355" i="3"/>
  <c r="Z355" i="3"/>
  <c r="Y355" i="3"/>
  <c r="X355" i="3"/>
  <c r="AB356" i="3"/>
  <c r="AA356" i="3"/>
  <c r="Z356" i="3"/>
  <c r="Y356" i="3"/>
  <c r="X356" i="3"/>
  <c r="AB357" i="3"/>
  <c r="AA357" i="3"/>
  <c r="Z357" i="3"/>
  <c r="Y357" i="3"/>
  <c r="X357" i="3"/>
  <c r="AB358" i="3"/>
  <c r="AA358" i="3"/>
  <c r="Z358" i="3"/>
  <c r="Y358" i="3"/>
  <c r="X358" i="3"/>
  <c r="AB359" i="3"/>
  <c r="AA359" i="3"/>
  <c r="Z359" i="3"/>
  <c r="Y359" i="3"/>
  <c r="X359" i="3"/>
  <c r="AB360" i="3"/>
  <c r="AA360" i="3"/>
  <c r="Z360" i="3"/>
  <c r="Y360" i="3"/>
  <c r="X360" i="3"/>
  <c r="AB361" i="3"/>
  <c r="AA361" i="3"/>
  <c r="Z361" i="3"/>
  <c r="Y361" i="3"/>
  <c r="X361" i="3"/>
  <c r="AB362" i="3"/>
  <c r="AA362" i="3"/>
  <c r="Z362" i="3"/>
  <c r="Y362" i="3"/>
  <c r="X362" i="3"/>
  <c r="AB363" i="3"/>
  <c r="AA363" i="3"/>
  <c r="Z363" i="3"/>
  <c r="Y363" i="3"/>
  <c r="X363" i="3"/>
  <c r="AB364" i="3"/>
  <c r="AA364" i="3"/>
  <c r="Z364" i="3"/>
  <c r="Y364" i="3"/>
  <c r="X364" i="3"/>
  <c r="AB365" i="3"/>
  <c r="AA365" i="3"/>
  <c r="Z365" i="3"/>
  <c r="Y365" i="3"/>
  <c r="X365" i="3"/>
  <c r="AB366" i="3"/>
  <c r="AA366" i="3"/>
  <c r="Z366" i="3"/>
  <c r="Y366" i="3"/>
  <c r="X366" i="3"/>
  <c r="AB367" i="3"/>
  <c r="AA367" i="3"/>
  <c r="Z367" i="3"/>
  <c r="Y367" i="3"/>
  <c r="X367" i="3"/>
  <c r="AB368" i="3"/>
  <c r="AA368" i="3"/>
  <c r="Z368" i="3"/>
  <c r="Y368" i="3"/>
  <c r="X368" i="3"/>
  <c r="AB369" i="3"/>
  <c r="AA369" i="3"/>
  <c r="Z369" i="3"/>
  <c r="Y369" i="3"/>
  <c r="X369" i="3"/>
  <c r="AB370" i="3"/>
  <c r="AA370" i="3"/>
  <c r="Z370" i="3"/>
  <c r="Y370" i="3"/>
  <c r="X370" i="3"/>
  <c r="AB371" i="3"/>
  <c r="AA371" i="3"/>
  <c r="Z371" i="3"/>
  <c r="Y371" i="3"/>
  <c r="X371" i="3"/>
  <c r="AB372" i="3"/>
  <c r="AA372" i="3"/>
  <c r="Z372" i="3"/>
  <c r="Y372" i="3"/>
  <c r="X372" i="3"/>
  <c r="AB373" i="3"/>
  <c r="AA373" i="3"/>
  <c r="Z373" i="3"/>
  <c r="Y373" i="3"/>
  <c r="X373" i="3"/>
  <c r="AB374" i="3"/>
  <c r="AA374" i="3"/>
  <c r="Z374" i="3"/>
  <c r="Y374" i="3"/>
  <c r="X374" i="3"/>
  <c r="AB375" i="3"/>
  <c r="AA375" i="3"/>
  <c r="Z375" i="3"/>
  <c r="Y375" i="3"/>
  <c r="X375" i="3"/>
  <c r="AB376" i="3"/>
  <c r="AA376" i="3"/>
  <c r="Z376" i="3"/>
  <c r="Y376" i="3"/>
  <c r="X376" i="3"/>
  <c r="AB377" i="3"/>
  <c r="AA377" i="3"/>
  <c r="Z377" i="3"/>
  <c r="Y377" i="3"/>
  <c r="X377" i="3"/>
  <c r="AB378" i="3"/>
  <c r="AA378" i="3"/>
  <c r="Z378" i="3"/>
  <c r="Y378" i="3"/>
  <c r="X378" i="3"/>
  <c r="AB379" i="3"/>
  <c r="AA379" i="3"/>
  <c r="Z379" i="3"/>
  <c r="Y379" i="3"/>
  <c r="X379" i="3"/>
  <c r="AB380" i="3"/>
  <c r="AA380" i="3"/>
  <c r="Z380" i="3"/>
  <c r="Y380" i="3"/>
  <c r="X380" i="3"/>
  <c r="AB381" i="3"/>
  <c r="AA381" i="3"/>
  <c r="Z381" i="3"/>
  <c r="Y381" i="3"/>
  <c r="X381" i="3"/>
  <c r="AB382" i="3"/>
  <c r="AA382" i="3"/>
  <c r="Z382" i="3"/>
  <c r="Y382" i="3"/>
  <c r="X382" i="3"/>
  <c r="AB383" i="3"/>
  <c r="AA383" i="3"/>
  <c r="Z383" i="3"/>
  <c r="Y383" i="3"/>
  <c r="X383" i="3"/>
  <c r="AB384" i="3"/>
  <c r="AA384" i="3"/>
  <c r="Z384" i="3"/>
  <c r="Y384" i="3"/>
  <c r="X384" i="3"/>
  <c r="AB385" i="3"/>
  <c r="AA385" i="3"/>
  <c r="Z385" i="3"/>
  <c r="Y385" i="3"/>
  <c r="X385" i="3"/>
  <c r="AB386" i="3"/>
  <c r="AA386" i="3"/>
  <c r="Z386" i="3"/>
  <c r="Y386" i="3"/>
  <c r="X386" i="3"/>
  <c r="AB387" i="3"/>
  <c r="AA387" i="3"/>
  <c r="Z387" i="3"/>
  <c r="Y387" i="3"/>
  <c r="X387" i="3"/>
  <c r="AB388" i="3"/>
  <c r="AA388" i="3"/>
  <c r="Z388" i="3"/>
  <c r="Y388" i="3"/>
  <c r="X388" i="3"/>
  <c r="AB389" i="3"/>
  <c r="AA389" i="3"/>
  <c r="Z389" i="3"/>
  <c r="Y389" i="3"/>
  <c r="X389" i="3"/>
  <c r="AB390" i="3"/>
  <c r="AA390" i="3"/>
  <c r="Z390" i="3"/>
  <c r="Y390" i="3"/>
  <c r="X390" i="3"/>
  <c r="AB391" i="3"/>
  <c r="AA391" i="3"/>
  <c r="Z391" i="3"/>
  <c r="Y391" i="3"/>
  <c r="X391" i="3"/>
  <c r="AB392" i="3"/>
  <c r="AA392" i="3"/>
  <c r="Z392" i="3"/>
  <c r="Y392" i="3"/>
  <c r="X392" i="3"/>
  <c r="AB393" i="3"/>
  <c r="AA393" i="3"/>
  <c r="Z393" i="3"/>
  <c r="Y393" i="3"/>
  <c r="X393" i="3"/>
  <c r="AB394" i="3"/>
  <c r="AA394" i="3"/>
  <c r="Z394" i="3"/>
  <c r="Y394" i="3"/>
  <c r="X394" i="3"/>
  <c r="AB395" i="3"/>
  <c r="AA395" i="3"/>
  <c r="Z395" i="3"/>
  <c r="Y395" i="3"/>
  <c r="X395" i="3"/>
  <c r="AB396" i="3"/>
  <c r="AA396" i="3"/>
  <c r="Z396" i="3"/>
  <c r="Y396" i="3"/>
  <c r="X396" i="3"/>
  <c r="AB397" i="3"/>
  <c r="AA397" i="3"/>
  <c r="Z397" i="3"/>
  <c r="Y397" i="3"/>
  <c r="X397" i="3"/>
  <c r="AB398" i="3"/>
  <c r="AA398" i="3"/>
  <c r="Z398" i="3"/>
  <c r="Y398" i="3"/>
  <c r="X398" i="3"/>
  <c r="AB399" i="3"/>
  <c r="AA399" i="3"/>
  <c r="Z399" i="3"/>
  <c r="Y399" i="3"/>
  <c r="X399" i="3"/>
  <c r="AB400" i="3"/>
  <c r="AA400" i="3"/>
  <c r="Z400" i="3"/>
  <c r="Y400" i="3"/>
  <c r="X400" i="3"/>
  <c r="AB401" i="3"/>
  <c r="AA401" i="3"/>
  <c r="Z401" i="3"/>
  <c r="Y401" i="3"/>
  <c r="X401" i="3"/>
  <c r="AB402" i="3"/>
  <c r="AA402" i="3"/>
  <c r="Z402" i="3"/>
  <c r="Y402" i="3"/>
  <c r="X402" i="3"/>
  <c r="AB403" i="3"/>
  <c r="AA403" i="3"/>
  <c r="Z403" i="3"/>
  <c r="Y403" i="3"/>
  <c r="X403" i="3"/>
  <c r="AB404" i="3"/>
  <c r="AA404" i="3"/>
  <c r="Z404" i="3"/>
  <c r="Y404" i="3"/>
  <c r="X404" i="3"/>
  <c r="AB405" i="3"/>
  <c r="AA405" i="3"/>
  <c r="Z405" i="3"/>
  <c r="Y405" i="3"/>
  <c r="X405" i="3"/>
  <c r="AB406" i="3"/>
  <c r="AA406" i="3"/>
  <c r="Z406" i="3"/>
  <c r="Y406" i="3"/>
  <c r="X406" i="3"/>
  <c r="AB407" i="3"/>
  <c r="AA407" i="3"/>
  <c r="Z407" i="3"/>
  <c r="Y407" i="3"/>
  <c r="X407" i="3"/>
  <c r="AB408" i="3"/>
  <c r="AA408" i="3"/>
  <c r="Z408" i="3"/>
  <c r="Y408" i="3"/>
  <c r="X408" i="3"/>
  <c r="AB409" i="3"/>
  <c r="AA409" i="3"/>
  <c r="Z409" i="3"/>
  <c r="Y409" i="3"/>
  <c r="X409" i="3"/>
  <c r="AB410" i="3"/>
  <c r="AA410" i="3"/>
  <c r="Z410" i="3"/>
  <c r="Y410" i="3"/>
  <c r="X410" i="3"/>
  <c r="AB411" i="3"/>
  <c r="AA411" i="3"/>
  <c r="Z411" i="3"/>
  <c r="Y411" i="3"/>
  <c r="X411" i="3"/>
  <c r="AB412" i="3"/>
  <c r="AA412" i="3"/>
  <c r="Z412" i="3"/>
  <c r="Y412" i="3"/>
  <c r="X412" i="3"/>
  <c r="AB413" i="3"/>
  <c r="AA413" i="3"/>
  <c r="Z413" i="3"/>
  <c r="Y413" i="3"/>
  <c r="X413" i="3"/>
  <c r="AB414" i="3"/>
  <c r="AA414" i="3"/>
  <c r="Z414" i="3"/>
  <c r="Y414" i="3"/>
  <c r="X414" i="3"/>
  <c r="AB415" i="3"/>
  <c r="AA415" i="3"/>
  <c r="Z415" i="3"/>
  <c r="Y415" i="3"/>
  <c r="X415" i="3"/>
  <c r="AB416" i="3"/>
  <c r="AA416" i="3"/>
  <c r="Z416" i="3"/>
  <c r="Y416" i="3"/>
  <c r="X416" i="3"/>
  <c r="AB417" i="3"/>
  <c r="AA417" i="3"/>
  <c r="Z417" i="3"/>
  <c r="Y417" i="3"/>
  <c r="X417" i="3"/>
  <c r="AB418" i="3"/>
  <c r="AA418" i="3"/>
  <c r="Z418" i="3"/>
  <c r="Y418" i="3"/>
  <c r="X418" i="3"/>
  <c r="AB419" i="3"/>
  <c r="AA419" i="3"/>
  <c r="Z419" i="3"/>
  <c r="Y419" i="3"/>
  <c r="X419" i="3"/>
  <c r="AB420" i="3"/>
  <c r="AA420" i="3"/>
  <c r="Z420" i="3"/>
  <c r="Y420" i="3"/>
  <c r="X420" i="3"/>
  <c r="AB421" i="3"/>
  <c r="AA421" i="3"/>
  <c r="Z421" i="3"/>
  <c r="Y421" i="3"/>
  <c r="X421" i="3"/>
  <c r="AB422" i="3"/>
  <c r="AA422" i="3"/>
  <c r="Z422" i="3"/>
  <c r="Y422" i="3"/>
  <c r="X422" i="3"/>
  <c r="AB423" i="3"/>
  <c r="AA423" i="3"/>
  <c r="Z423" i="3"/>
  <c r="Y423" i="3"/>
  <c r="X423" i="3"/>
  <c r="AB424" i="3"/>
  <c r="AA424" i="3"/>
  <c r="Z424" i="3"/>
  <c r="Y424" i="3"/>
  <c r="X424" i="3"/>
  <c r="AB425" i="3"/>
  <c r="AA425" i="3"/>
  <c r="Z425" i="3"/>
  <c r="Y425" i="3"/>
  <c r="X425" i="3"/>
  <c r="AB426" i="3"/>
  <c r="AA426" i="3"/>
  <c r="Z426" i="3"/>
  <c r="Y426" i="3"/>
  <c r="X426" i="3"/>
  <c r="AB427" i="3"/>
  <c r="AA427" i="3"/>
  <c r="Z427" i="3"/>
  <c r="Y427" i="3"/>
  <c r="X427" i="3"/>
  <c r="AB428" i="3"/>
  <c r="AA428" i="3"/>
  <c r="Z428" i="3"/>
  <c r="Y428" i="3"/>
  <c r="X428" i="3"/>
  <c r="AB429" i="3"/>
  <c r="AA429" i="3"/>
  <c r="Z429" i="3"/>
  <c r="Y429" i="3"/>
  <c r="X429" i="3"/>
  <c r="AB430" i="3"/>
  <c r="AA430" i="3"/>
  <c r="Z430" i="3"/>
  <c r="Y430" i="3"/>
  <c r="X430" i="3"/>
  <c r="AB431" i="3"/>
  <c r="AA431" i="3"/>
  <c r="Z431" i="3"/>
  <c r="Y431" i="3"/>
  <c r="X431" i="3"/>
  <c r="AB432" i="3"/>
  <c r="AA432" i="3"/>
  <c r="Z432" i="3"/>
  <c r="Y432" i="3"/>
  <c r="X432" i="3"/>
  <c r="AB433" i="3"/>
  <c r="AA433" i="3"/>
  <c r="Z433" i="3"/>
  <c r="Y433" i="3"/>
  <c r="X433" i="3"/>
  <c r="AB434" i="3"/>
  <c r="AA434" i="3"/>
  <c r="Z434" i="3"/>
  <c r="Y434" i="3"/>
  <c r="X434" i="3"/>
  <c r="AB435" i="3"/>
  <c r="AA435" i="3"/>
  <c r="Z435" i="3"/>
  <c r="Y435" i="3"/>
  <c r="X435" i="3"/>
  <c r="AB436" i="3"/>
  <c r="AA436" i="3"/>
  <c r="Z436" i="3"/>
  <c r="Y436" i="3"/>
  <c r="X436" i="3"/>
  <c r="AB437" i="3"/>
  <c r="AA437" i="3"/>
  <c r="Z437" i="3"/>
  <c r="Y437" i="3"/>
  <c r="X437" i="3"/>
  <c r="AB438" i="3"/>
  <c r="AA438" i="3"/>
  <c r="Z438" i="3"/>
  <c r="Y438" i="3"/>
  <c r="X438" i="3"/>
  <c r="AB439" i="3"/>
  <c r="AA439" i="3"/>
  <c r="Z439" i="3"/>
  <c r="Y439" i="3"/>
  <c r="X439" i="3"/>
  <c r="AB440" i="3"/>
  <c r="AA440" i="3"/>
  <c r="Z440" i="3"/>
  <c r="Y440" i="3"/>
  <c r="X440" i="3"/>
  <c r="AB441" i="3"/>
  <c r="AA441" i="3"/>
  <c r="Z441" i="3"/>
  <c r="Y441" i="3"/>
  <c r="X441" i="3"/>
  <c r="AB442" i="3"/>
  <c r="AA442" i="3"/>
  <c r="Z442" i="3"/>
  <c r="Y442" i="3"/>
  <c r="X442" i="3"/>
  <c r="AB443" i="3"/>
  <c r="AA443" i="3"/>
  <c r="Z443" i="3"/>
  <c r="Y443" i="3"/>
  <c r="X443" i="3"/>
  <c r="AB444" i="3"/>
  <c r="AA444" i="3"/>
  <c r="Z444" i="3"/>
  <c r="Y444" i="3"/>
  <c r="X444" i="3"/>
  <c r="AB445" i="3"/>
  <c r="AA445" i="3"/>
  <c r="Z445" i="3"/>
  <c r="Y445" i="3"/>
  <c r="X445" i="3"/>
  <c r="AB446" i="3"/>
  <c r="AA446" i="3"/>
  <c r="Z446" i="3"/>
  <c r="Y446" i="3"/>
  <c r="X446" i="3"/>
  <c r="AB447" i="3"/>
  <c r="AA447" i="3"/>
  <c r="Z447" i="3"/>
  <c r="Y447" i="3"/>
  <c r="X447" i="3"/>
  <c r="AB448" i="3"/>
  <c r="AA448" i="3"/>
  <c r="Z448" i="3"/>
  <c r="Y448" i="3"/>
  <c r="X448" i="3"/>
  <c r="AB449" i="3"/>
  <c r="AA449" i="3"/>
  <c r="Z449" i="3"/>
  <c r="Y449" i="3"/>
  <c r="X449" i="3"/>
  <c r="AB450" i="3"/>
  <c r="AA450" i="3"/>
  <c r="Z450" i="3"/>
  <c r="Y450" i="3"/>
  <c r="X450" i="3"/>
  <c r="AB451" i="3"/>
  <c r="AA451" i="3"/>
  <c r="Z451" i="3"/>
  <c r="Y451" i="3"/>
  <c r="X451" i="3"/>
  <c r="AB452" i="3"/>
  <c r="AA452" i="3"/>
  <c r="Z452" i="3"/>
  <c r="Y452" i="3"/>
  <c r="X452" i="3"/>
  <c r="AB453" i="3"/>
  <c r="AA453" i="3"/>
  <c r="Z453" i="3"/>
  <c r="Y453" i="3"/>
  <c r="X453" i="3"/>
  <c r="AB454" i="3"/>
  <c r="AA454" i="3"/>
  <c r="Z454" i="3"/>
  <c r="Y454" i="3"/>
  <c r="X454" i="3"/>
  <c r="W90" i="3"/>
  <c r="E3" i="11"/>
  <c r="E2" i="11"/>
  <c r="C3" i="11"/>
  <c r="C2" i="11"/>
  <c r="A4" i="11"/>
  <c r="K5" i="3"/>
  <c r="Q5" i="3"/>
  <c r="W2" i="3"/>
  <c r="C4" i="11"/>
  <c r="E4" i="11"/>
  <c r="A5" i="11"/>
  <c r="W53" i="3"/>
  <c r="W18" i="3"/>
  <c r="W30" i="3"/>
  <c r="W34" i="3"/>
  <c r="W50" i="3"/>
  <c r="W66" i="3"/>
  <c r="W82" i="3"/>
  <c r="W27" i="3"/>
  <c r="W35" i="3"/>
  <c r="W39" i="3"/>
  <c r="W43" i="3"/>
  <c r="W51" i="3"/>
  <c r="W57" i="3"/>
  <c r="W61" i="3"/>
  <c r="W69" i="3"/>
  <c r="W73" i="3"/>
  <c r="W77" i="3"/>
  <c r="W87" i="3"/>
  <c r="W33" i="3"/>
  <c r="W41" i="3"/>
  <c r="W45" i="3"/>
  <c r="W55" i="3"/>
  <c r="W59" i="3"/>
  <c r="W63" i="3"/>
  <c r="W71" i="3"/>
  <c r="W75" i="3"/>
  <c r="W79" i="3"/>
  <c r="W89" i="3"/>
  <c r="W20" i="3"/>
  <c r="W24" i="3"/>
  <c r="W32" i="3"/>
  <c r="W36" i="3"/>
  <c r="W40" i="3"/>
  <c r="W48" i="3"/>
  <c r="W52" i="3"/>
  <c r="W56" i="3"/>
  <c r="W64" i="3"/>
  <c r="W68" i="3"/>
  <c r="W72" i="3"/>
  <c r="W80" i="3"/>
  <c r="W84" i="3"/>
  <c r="W88" i="3"/>
  <c r="W31" i="3"/>
  <c r="W65" i="3"/>
  <c r="W81" i="3"/>
  <c r="W22" i="3"/>
  <c r="W38" i="3"/>
  <c r="W46" i="3"/>
  <c r="W54" i="3"/>
  <c r="W62" i="3"/>
  <c r="W70" i="3"/>
  <c r="W78" i="3"/>
  <c r="W86" i="3"/>
  <c r="W29" i="3"/>
  <c r="W37" i="3"/>
  <c r="W49" i="3"/>
  <c r="W67" i="3"/>
  <c r="W83" i="3"/>
  <c r="E5" i="11"/>
  <c r="C5" i="11"/>
  <c r="A6" i="11"/>
  <c r="W21" i="3"/>
  <c r="W76" i="3"/>
  <c r="W60" i="3"/>
  <c r="W44" i="3"/>
  <c r="W28" i="3"/>
  <c r="W19" i="3"/>
  <c r="W26" i="3"/>
  <c r="W47" i="3"/>
  <c r="W25" i="3"/>
  <c r="W85" i="3"/>
  <c r="W23" i="3"/>
  <c r="W74" i="3"/>
  <c r="W58" i="3"/>
  <c r="W42" i="3"/>
  <c r="A7" i="11"/>
  <c r="C6" i="11"/>
  <c r="E6" i="11"/>
  <c r="B5" i="3"/>
  <c r="A8" i="11"/>
  <c r="E7" i="11"/>
  <c r="C7" i="11"/>
  <c r="C6" i="3"/>
  <c r="B6" i="3"/>
  <c r="H5" i="3"/>
  <c r="A9" i="11"/>
  <c r="C8" i="11"/>
  <c r="E8" i="11"/>
  <c r="C7" i="3"/>
  <c r="B7" i="3"/>
  <c r="H6" i="3"/>
  <c r="A10" i="11"/>
  <c r="E9" i="11"/>
  <c r="C9" i="11"/>
  <c r="B8" i="3"/>
  <c r="C8" i="3"/>
  <c r="H7" i="3"/>
  <c r="W6" i="3"/>
  <c r="W15" i="3"/>
  <c r="W9" i="3"/>
  <c r="W7" i="3"/>
  <c r="W11" i="3"/>
  <c r="A11" i="11"/>
  <c r="C10" i="11"/>
  <c r="E10" i="11"/>
  <c r="C9" i="3"/>
  <c r="B9" i="3"/>
  <c r="H8" i="3"/>
  <c r="W16" i="3"/>
  <c r="W12" i="3"/>
  <c r="W8" i="3"/>
  <c r="W17" i="3"/>
  <c r="W13" i="3"/>
  <c r="W14" i="3"/>
  <c r="W5" i="3"/>
  <c r="A12" i="11"/>
  <c r="E11" i="11"/>
  <c r="C11" i="11"/>
  <c r="W10" i="3"/>
  <c r="C10" i="3"/>
  <c r="B10" i="3"/>
  <c r="H9" i="3"/>
  <c r="C12" i="11"/>
  <c r="E12" i="11"/>
  <c r="C11" i="3"/>
  <c r="B11" i="3"/>
  <c r="H10" i="3"/>
  <c r="B12" i="3"/>
  <c r="C12" i="3"/>
  <c r="H11" i="3"/>
  <c r="C13" i="3"/>
  <c r="B13" i="3"/>
  <c r="H12" i="3"/>
  <c r="C14" i="3"/>
  <c r="B14" i="3"/>
  <c r="H13" i="3"/>
  <c r="C15" i="3"/>
  <c r="B15" i="3"/>
  <c r="H14" i="3"/>
  <c r="B16" i="3"/>
  <c r="C16" i="3"/>
  <c r="H15" i="3"/>
  <c r="C17" i="3"/>
  <c r="B17" i="3"/>
  <c r="H16" i="3"/>
  <c r="C18" i="3"/>
  <c r="B18" i="3"/>
  <c r="H17" i="3"/>
  <c r="C19" i="3"/>
  <c r="B19" i="3"/>
  <c r="H18" i="3"/>
  <c r="B20" i="3"/>
  <c r="C20" i="3"/>
  <c r="H19" i="3"/>
  <c r="C21" i="3"/>
  <c r="B21" i="3"/>
  <c r="H20" i="3"/>
  <c r="C22" i="3"/>
  <c r="B22" i="3"/>
  <c r="H21" i="3"/>
  <c r="C23" i="3"/>
  <c r="B23" i="3"/>
  <c r="H22" i="3"/>
  <c r="B24" i="3"/>
  <c r="C24" i="3"/>
  <c r="H23" i="3"/>
  <c r="C25" i="3"/>
  <c r="B25" i="3"/>
  <c r="H24" i="3"/>
  <c r="C26" i="3"/>
  <c r="B26" i="3"/>
  <c r="H25" i="3"/>
  <c r="C27" i="3"/>
  <c r="B27" i="3"/>
  <c r="H26" i="3"/>
  <c r="B28" i="3"/>
  <c r="C28" i="3"/>
  <c r="H27" i="3"/>
  <c r="C29" i="3"/>
  <c r="B29" i="3"/>
  <c r="H28" i="3"/>
  <c r="C30" i="3"/>
  <c r="B30" i="3"/>
  <c r="H29" i="3"/>
  <c r="C31" i="3"/>
  <c r="B31" i="3"/>
  <c r="H30" i="3"/>
  <c r="B32" i="3"/>
  <c r="C32" i="3"/>
  <c r="H31" i="3"/>
  <c r="C33" i="3"/>
  <c r="B33" i="3"/>
  <c r="H32" i="3"/>
  <c r="C34" i="3"/>
  <c r="B34" i="3"/>
  <c r="H33" i="3"/>
  <c r="C35" i="3"/>
  <c r="B35" i="3"/>
  <c r="H34" i="3"/>
  <c r="B36" i="3"/>
  <c r="C36" i="3"/>
  <c r="H35" i="3"/>
  <c r="C37" i="3"/>
  <c r="B37" i="3"/>
  <c r="H36" i="3"/>
  <c r="C38" i="3"/>
  <c r="B38" i="3"/>
  <c r="H37" i="3"/>
  <c r="C39" i="3"/>
  <c r="B39" i="3"/>
  <c r="H38" i="3"/>
  <c r="B40" i="3"/>
  <c r="C40" i="3"/>
  <c r="H39" i="3"/>
  <c r="C41" i="3"/>
  <c r="B41" i="3"/>
  <c r="H40" i="3"/>
  <c r="C42" i="3"/>
  <c r="B42" i="3"/>
  <c r="H41" i="3"/>
  <c r="C43" i="3"/>
  <c r="B43" i="3"/>
  <c r="H42" i="3"/>
  <c r="B44" i="3"/>
  <c r="C44" i="3"/>
  <c r="H43" i="3"/>
  <c r="C45" i="3"/>
  <c r="B45" i="3"/>
  <c r="H44" i="3"/>
  <c r="C46" i="3"/>
  <c r="B46" i="3"/>
  <c r="H45" i="3"/>
  <c r="C47" i="3"/>
  <c r="B47" i="3"/>
  <c r="H46" i="3"/>
  <c r="B48" i="3"/>
  <c r="C48" i="3"/>
  <c r="H47" i="3"/>
  <c r="C49" i="3"/>
  <c r="B49" i="3"/>
  <c r="H48" i="3"/>
  <c r="C50" i="3"/>
  <c r="B50" i="3"/>
  <c r="H49" i="3"/>
  <c r="C51" i="3"/>
  <c r="B51" i="3"/>
  <c r="H50" i="3"/>
  <c r="B52" i="3"/>
  <c r="C52" i="3"/>
  <c r="H51" i="3"/>
  <c r="C53" i="3"/>
  <c r="B53" i="3"/>
  <c r="H52" i="3"/>
  <c r="C54" i="3"/>
  <c r="B54" i="3"/>
  <c r="H53" i="3"/>
  <c r="C55" i="3"/>
  <c r="B55" i="3"/>
  <c r="H54" i="3"/>
  <c r="B56" i="3"/>
  <c r="C56" i="3"/>
  <c r="H55" i="3"/>
  <c r="C57" i="3"/>
  <c r="B57" i="3"/>
  <c r="H56" i="3"/>
  <c r="C58" i="3"/>
  <c r="B58" i="3"/>
  <c r="H57" i="3"/>
  <c r="C59" i="3"/>
  <c r="B59" i="3"/>
  <c r="H58" i="3"/>
  <c r="B60" i="3"/>
  <c r="C60" i="3"/>
  <c r="H59" i="3"/>
  <c r="C61" i="3"/>
  <c r="B61" i="3"/>
  <c r="H60" i="3"/>
  <c r="C62" i="3"/>
  <c r="B62" i="3"/>
  <c r="H61" i="3"/>
  <c r="C63" i="3"/>
  <c r="B63" i="3"/>
  <c r="H62" i="3"/>
  <c r="B64" i="3"/>
  <c r="C64" i="3"/>
  <c r="H63" i="3"/>
  <c r="C65" i="3"/>
  <c r="B65" i="3"/>
  <c r="C66" i="3"/>
  <c r="B66" i="3"/>
  <c r="C67" i="3"/>
  <c r="B67" i="3"/>
  <c r="B68" i="3"/>
  <c r="C68" i="3"/>
  <c r="C69" i="3"/>
  <c r="B69" i="3"/>
  <c r="C70" i="3"/>
  <c r="B70" i="3"/>
  <c r="C71" i="3"/>
  <c r="B71" i="3"/>
  <c r="B72" i="3"/>
  <c r="C72" i="3"/>
  <c r="C73" i="3"/>
  <c r="B73" i="3"/>
  <c r="C74" i="3"/>
  <c r="B74" i="3"/>
  <c r="C75" i="3"/>
  <c r="B75" i="3"/>
  <c r="B76" i="3"/>
  <c r="C76" i="3"/>
  <c r="C77" i="3"/>
  <c r="B77" i="3"/>
  <c r="C78" i="3"/>
  <c r="B78" i="3"/>
  <c r="C79" i="3"/>
  <c r="B79" i="3"/>
  <c r="B80" i="3"/>
  <c r="C80" i="3"/>
  <c r="C81" i="3"/>
  <c r="B81" i="3"/>
  <c r="C82" i="3"/>
  <c r="B82" i="3"/>
  <c r="C83" i="3"/>
  <c r="B83" i="3"/>
  <c r="B84" i="3"/>
  <c r="C84" i="3"/>
  <c r="C85" i="3"/>
  <c r="B85" i="3"/>
  <c r="C86" i="3"/>
  <c r="B86" i="3"/>
  <c r="C87" i="3"/>
  <c r="B87" i="3"/>
  <c r="B88" i="3"/>
  <c r="C88" i="3"/>
  <c r="C89" i="3"/>
  <c r="B89" i="3"/>
  <c r="C90" i="3"/>
  <c r="B90" i="3"/>
  <c r="C91" i="3"/>
  <c r="B91" i="3"/>
  <c r="B92" i="3"/>
  <c r="C92" i="3"/>
  <c r="C93" i="3"/>
  <c r="B93" i="3"/>
  <c r="C94" i="3"/>
  <c r="B94" i="3"/>
  <c r="C95" i="3"/>
  <c r="B95" i="3"/>
  <c r="B96" i="3"/>
  <c r="C96" i="3"/>
  <c r="C97" i="3"/>
  <c r="B97" i="3"/>
  <c r="C98" i="3"/>
  <c r="B98" i="3"/>
  <c r="C99" i="3"/>
  <c r="B99" i="3"/>
  <c r="B100" i="3"/>
  <c r="C100" i="3"/>
  <c r="C101" i="3"/>
  <c r="B101" i="3"/>
  <c r="C102" i="3"/>
  <c r="B102" i="3"/>
  <c r="C103" i="3"/>
  <c r="B103" i="3"/>
  <c r="B104" i="3"/>
  <c r="C104" i="3"/>
  <c r="C105" i="3"/>
  <c r="B105" i="3"/>
  <c r="C106" i="3"/>
  <c r="B106" i="3"/>
  <c r="C107" i="3"/>
  <c r="B107" i="3"/>
  <c r="B108" i="3"/>
  <c r="C108" i="3"/>
  <c r="C109" i="3"/>
  <c r="B109" i="3"/>
  <c r="C110" i="3"/>
  <c r="B110" i="3"/>
  <c r="C111" i="3"/>
  <c r="B111" i="3"/>
  <c r="B112" i="3"/>
  <c r="C112" i="3"/>
  <c r="C113" i="3"/>
  <c r="B113" i="3"/>
  <c r="C114" i="3"/>
  <c r="B114" i="3"/>
  <c r="C115" i="3"/>
  <c r="B115" i="3"/>
  <c r="B116" i="3"/>
  <c r="C116" i="3"/>
  <c r="C117" i="3"/>
  <c r="B117" i="3"/>
  <c r="C118" i="3"/>
  <c r="B118" i="3"/>
  <c r="C119" i="3"/>
  <c r="B119" i="3"/>
  <c r="B120" i="3"/>
  <c r="C120" i="3"/>
  <c r="C121" i="3"/>
  <c r="B121" i="3"/>
  <c r="C122" i="3"/>
  <c r="B122" i="3"/>
  <c r="C123" i="3"/>
  <c r="B123" i="3"/>
  <c r="B124" i="3"/>
  <c r="C124" i="3"/>
  <c r="C125" i="3"/>
  <c r="B125" i="3"/>
  <c r="C126" i="3"/>
  <c r="B126" i="3"/>
  <c r="C127" i="3"/>
  <c r="B127" i="3"/>
  <c r="B128" i="3"/>
  <c r="C128" i="3"/>
  <c r="C129" i="3"/>
  <c r="B129" i="3"/>
  <c r="C130" i="3"/>
  <c r="B130" i="3"/>
  <c r="C131" i="3"/>
  <c r="B131" i="3"/>
  <c r="B132" i="3"/>
  <c r="C132" i="3"/>
  <c r="C133" i="3"/>
  <c r="B133" i="3"/>
  <c r="C134" i="3"/>
  <c r="B134" i="3"/>
  <c r="C135" i="3"/>
  <c r="B135" i="3"/>
  <c r="B136" i="3"/>
  <c r="C136" i="3"/>
  <c r="C137" i="3"/>
  <c r="B137" i="3"/>
  <c r="C138" i="3"/>
  <c r="B138" i="3"/>
  <c r="C139" i="3"/>
  <c r="B139" i="3"/>
  <c r="B140" i="3"/>
  <c r="C140" i="3"/>
  <c r="C141" i="3"/>
  <c r="B141" i="3"/>
  <c r="C142" i="3"/>
  <c r="B142" i="3"/>
  <c r="C143" i="3"/>
  <c r="B143" i="3"/>
  <c r="B144" i="3"/>
  <c r="C144" i="3"/>
  <c r="C145" i="3"/>
  <c r="B145" i="3"/>
  <c r="C146" i="3"/>
  <c r="B146" i="3"/>
  <c r="C147" i="3"/>
  <c r="B147" i="3"/>
  <c r="B148" i="3"/>
  <c r="C148" i="3"/>
  <c r="C149" i="3"/>
  <c r="B149" i="3"/>
  <c r="C150" i="3"/>
  <c r="B150" i="3"/>
  <c r="C151" i="3"/>
  <c r="B151" i="3"/>
  <c r="B152" i="3"/>
  <c r="C152" i="3"/>
  <c r="C153" i="3"/>
  <c r="B153" i="3"/>
  <c r="C154" i="3"/>
  <c r="B154" i="3"/>
  <c r="C155" i="3"/>
  <c r="B155" i="3"/>
  <c r="B156" i="3"/>
  <c r="C156" i="3"/>
  <c r="C157" i="3"/>
  <c r="B157" i="3"/>
  <c r="C158" i="3"/>
  <c r="B158" i="3"/>
  <c r="C159" i="3"/>
  <c r="B159" i="3"/>
  <c r="B160" i="3"/>
  <c r="C160" i="3"/>
  <c r="C161" i="3"/>
  <c r="B161" i="3"/>
  <c r="C162" i="3"/>
  <c r="B162" i="3"/>
  <c r="C163" i="3"/>
  <c r="B163" i="3"/>
  <c r="B164" i="3"/>
  <c r="C164" i="3"/>
  <c r="C165" i="3"/>
  <c r="B165" i="3"/>
  <c r="C166" i="3"/>
  <c r="B166" i="3"/>
  <c r="C167" i="3"/>
  <c r="B167" i="3"/>
  <c r="B168" i="3"/>
  <c r="C168" i="3"/>
  <c r="C169" i="3"/>
  <c r="B169" i="3"/>
  <c r="C170" i="3"/>
  <c r="B170" i="3"/>
  <c r="C171" i="3"/>
  <c r="B171" i="3"/>
  <c r="B172" i="3"/>
  <c r="C172" i="3"/>
  <c r="C173" i="3"/>
  <c r="B173" i="3"/>
  <c r="C174" i="3"/>
  <c r="B174" i="3"/>
  <c r="C175" i="3"/>
  <c r="B175" i="3"/>
  <c r="B176" i="3"/>
  <c r="C176" i="3"/>
  <c r="C177" i="3"/>
  <c r="B177" i="3"/>
  <c r="C178" i="3"/>
  <c r="B178" i="3"/>
  <c r="C179" i="3"/>
  <c r="B179" i="3"/>
  <c r="B180" i="3"/>
  <c r="C180" i="3"/>
  <c r="C181" i="3"/>
  <c r="B181" i="3"/>
  <c r="C182" i="3"/>
  <c r="B182" i="3"/>
  <c r="C183" i="3"/>
  <c r="B183" i="3"/>
  <c r="B184" i="3"/>
  <c r="C184" i="3"/>
  <c r="C185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C218" i="3"/>
  <c r="B218" i="3"/>
  <c r="C219" i="3"/>
  <c r="B219" i="3"/>
  <c r="B220" i="3"/>
  <c r="C220" i="3"/>
  <c r="C221" i="3"/>
  <c r="B221" i="3"/>
  <c r="C222" i="3"/>
  <c r="B222" i="3"/>
  <c r="C223" i="3"/>
  <c r="B223" i="3"/>
  <c r="B224" i="3"/>
  <c r="C224" i="3"/>
  <c r="C225" i="3"/>
  <c r="B225" i="3"/>
  <c r="C226" i="3"/>
  <c r="B226" i="3"/>
  <c r="C227" i="3"/>
  <c r="B227" i="3"/>
  <c r="B228" i="3"/>
  <c r="C228" i="3"/>
  <c r="C229" i="3"/>
  <c r="B229" i="3"/>
  <c r="C230" i="3"/>
  <c r="B230" i="3"/>
  <c r="C231" i="3"/>
  <c r="B231" i="3"/>
  <c r="B232" i="3"/>
  <c r="C232" i="3"/>
  <c r="C233" i="3"/>
  <c r="B233" i="3"/>
  <c r="C234" i="3"/>
  <c r="B234" i="3"/>
  <c r="C235" i="3"/>
  <c r="B235" i="3"/>
  <c r="B236" i="3"/>
  <c r="C236" i="3"/>
  <c r="C237" i="3"/>
  <c r="B237" i="3"/>
  <c r="C238" i="3"/>
  <c r="B238" i="3"/>
  <c r="C239" i="3"/>
  <c r="B239" i="3"/>
  <c r="B240" i="3"/>
  <c r="C240" i="3"/>
  <c r="C241" i="3"/>
  <c r="B241" i="3"/>
  <c r="C242" i="3"/>
  <c r="B242" i="3"/>
  <c r="C243" i="3"/>
  <c r="B243" i="3"/>
  <c r="B244" i="3"/>
  <c r="C244" i="3"/>
  <c r="C245" i="3"/>
  <c r="B245" i="3"/>
  <c r="C246" i="3"/>
  <c r="B246" i="3"/>
  <c r="C247" i="3"/>
  <c r="B247" i="3"/>
  <c r="B248" i="3"/>
  <c r="C248" i="3"/>
  <c r="C249" i="3"/>
  <c r="B249" i="3"/>
  <c r="C250" i="3"/>
  <c r="B250" i="3"/>
  <c r="C251" i="3"/>
  <c r="B251" i="3"/>
  <c r="B252" i="3"/>
  <c r="C252" i="3"/>
  <c r="C253" i="3"/>
  <c r="B253" i="3"/>
  <c r="C254" i="3"/>
  <c r="B254" i="3"/>
  <c r="C255" i="3"/>
  <c r="B255" i="3"/>
  <c r="B256" i="3"/>
  <c r="C256" i="3"/>
  <c r="C257" i="3"/>
  <c r="B257" i="3"/>
  <c r="C258" i="3"/>
  <c r="B258" i="3"/>
  <c r="C259" i="3"/>
  <c r="B259" i="3"/>
  <c r="B260" i="3"/>
  <c r="C260" i="3"/>
  <c r="C261" i="3"/>
  <c r="B261" i="3"/>
  <c r="C262" i="3"/>
  <c r="B262" i="3"/>
  <c r="C263" i="3"/>
  <c r="B263" i="3"/>
  <c r="B264" i="3"/>
  <c r="C264" i="3"/>
  <c r="C265" i="3"/>
  <c r="B265" i="3"/>
  <c r="C266" i="3"/>
  <c r="B266" i="3"/>
  <c r="C267" i="3"/>
  <c r="B267" i="3"/>
  <c r="B268" i="3"/>
  <c r="C268" i="3"/>
  <c r="C269" i="3"/>
  <c r="B269" i="3"/>
  <c r="C270" i="3"/>
  <c r="B270" i="3"/>
  <c r="C271" i="3"/>
  <c r="B271" i="3"/>
  <c r="B272" i="3"/>
  <c r="C272" i="3"/>
  <c r="C273" i="3"/>
  <c r="B273" i="3"/>
  <c r="C274" i="3"/>
  <c r="B274" i="3"/>
  <c r="C275" i="3"/>
  <c r="B275" i="3"/>
  <c r="B276" i="3"/>
  <c r="C276" i="3"/>
  <c r="C277" i="3"/>
  <c r="B277" i="3"/>
  <c r="C278" i="3"/>
  <c r="B278" i="3"/>
  <c r="C279" i="3"/>
  <c r="B279" i="3"/>
  <c r="B280" i="3"/>
  <c r="C280" i="3"/>
  <c r="C281" i="3"/>
  <c r="B281" i="3"/>
  <c r="C282" i="3"/>
  <c r="B282" i="3"/>
  <c r="C283" i="3"/>
  <c r="B283" i="3"/>
  <c r="B284" i="3"/>
  <c r="C284" i="3"/>
  <c r="C285" i="3"/>
  <c r="B285" i="3"/>
  <c r="C286" i="3"/>
  <c r="B286" i="3"/>
  <c r="C287" i="3"/>
  <c r="B287" i="3"/>
  <c r="B288" i="3"/>
  <c r="C288" i="3"/>
  <c r="C289" i="3"/>
  <c r="B289" i="3"/>
  <c r="C290" i="3"/>
  <c r="B290" i="3"/>
  <c r="C291" i="3"/>
  <c r="B291" i="3"/>
  <c r="B292" i="3"/>
  <c r="C292" i="3"/>
  <c r="C293" i="3"/>
  <c r="B293" i="3"/>
  <c r="C294" i="3"/>
  <c r="B294" i="3"/>
  <c r="C295" i="3"/>
  <c r="B295" i="3"/>
  <c r="B296" i="3"/>
  <c r="C296" i="3"/>
  <c r="C297" i="3"/>
  <c r="B297" i="3"/>
  <c r="C298" i="3"/>
  <c r="B298" i="3"/>
  <c r="C299" i="3"/>
  <c r="B299" i="3"/>
  <c r="B300" i="3"/>
  <c r="C300" i="3"/>
  <c r="C301" i="3"/>
  <c r="B301" i="3"/>
  <c r="C302" i="3"/>
  <c r="B302" i="3"/>
  <c r="C303" i="3"/>
  <c r="B303" i="3"/>
  <c r="B304" i="3"/>
  <c r="C304" i="3"/>
  <c r="C305" i="3"/>
  <c r="B305" i="3"/>
  <c r="C306" i="3"/>
  <c r="B306" i="3"/>
  <c r="C307" i="3"/>
  <c r="B307" i="3"/>
  <c r="B308" i="3"/>
  <c r="C308" i="3"/>
  <c r="C309" i="3"/>
  <c r="B309" i="3"/>
  <c r="C310" i="3"/>
  <c r="B310" i="3"/>
  <c r="C311" i="3"/>
  <c r="B311" i="3"/>
  <c r="B312" i="3"/>
  <c r="C312" i="3"/>
  <c r="C313" i="3"/>
  <c r="B313" i="3"/>
  <c r="C314" i="3"/>
  <c r="B314" i="3"/>
  <c r="C315" i="3"/>
  <c r="B315" i="3"/>
  <c r="B316" i="3"/>
  <c r="C316" i="3"/>
  <c r="C317" i="3"/>
  <c r="B317" i="3"/>
  <c r="C318" i="3"/>
  <c r="B318" i="3"/>
  <c r="C319" i="3"/>
  <c r="B319" i="3"/>
  <c r="B320" i="3"/>
  <c r="C320" i="3"/>
  <c r="C321" i="3"/>
  <c r="B321" i="3"/>
  <c r="C322" i="3"/>
  <c r="B322" i="3"/>
  <c r="C323" i="3"/>
  <c r="B323" i="3"/>
  <c r="B324" i="3"/>
  <c r="C324" i="3"/>
  <c r="C325" i="3"/>
  <c r="B325" i="3"/>
  <c r="C326" i="3"/>
  <c r="B326" i="3"/>
  <c r="C327" i="3"/>
  <c r="B327" i="3"/>
  <c r="B328" i="3"/>
  <c r="C328" i="3"/>
  <c r="C329" i="3"/>
  <c r="B329" i="3"/>
  <c r="C330" i="3"/>
  <c r="B330" i="3"/>
  <c r="C331" i="3"/>
  <c r="B331" i="3"/>
  <c r="B332" i="3"/>
  <c r="C332" i="3"/>
  <c r="C333" i="3"/>
  <c r="B333" i="3"/>
  <c r="C334" i="3"/>
  <c r="B334" i="3"/>
  <c r="C335" i="3"/>
  <c r="B335" i="3"/>
  <c r="B336" i="3"/>
  <c r="C336" i="3"/>
  <c r="C337" i="3"/>
  <c r="B337" i="3"/>
  <c r="C338" i="3"/>
  <c r="B338" i="3"/>
  <c r="C339" i="3"/>
  <c r="B339" i="3"/>
  <c r="B340" i="3"/>
  <c r="C340" i="3"/>
  <c r="C341" i="3"/>
  <c r="B341" i="3"/>
  <c r="C342" i="3"/>
  <c r="B342" i="3"/>
  <c r="C343" i="3"/>
  <c r="B343" i="3"/>
  <c r="B344" i="3"/>
  <c r="C344" i="3"/>
  <c r="C345" i="3"/>
  <c r="B345" i="3"/>
  <c r="C346" i="3"/>
  <c r="B346" i="3"/>
  <c r="C347" i="3"/>
  <c r="B347" i="3"/>
  <c r="B348" i="3"/>
  <c r="C348" i="3"/>
  <c r="C349" i="3"/>
  <c r="B349" i="3"/>
  <c r="C350" i="3"/>
  <c r="B350" i="3"/>
  <c r="C351" i="3"/>
  <c r="B351" i="3"/>
  <c r="B352" i="3"/>
  <c r="C352" i="3"/>
  <c r="C353" i="3"/>
  <c r="B353" i="3"/>
  <c r="C354" i="3"/>
  <c r="B354" i="3"/>
  <c r="C355" i="3"/>
  <c r="B355" i="3"/>
  <c r="B356" i="3"/>
  <c r="C356" i="3"/>
  <c r="C357" i="3"/>
  <c r="B357" i="3"/>
  <c r="C358" i="3"/>
  <c r="B358" i="3"/>
  <c r="C359" i="3"/>
  <c r="B359" i="3"/>
  <c r="B360" i="3"/>
  <c r="C360" i="3"/>
  <c r="C361" i="3"/>
  <c r="B361" i="3"/>
  <c r="C362" i="3"/>
  <c r="B362" i="3"/>
  <c r="C363" i="3"/>
  <c r="B363" i="3"/>
  <c r="B364" i="3"/>
  <c r="C364" i="3"/>
  <c r="C365" i="3"/>
  <c r="B365" i="3"/>
  <c r="C366" i="3"/>
  <c r="B366" i="3"/>
  <c r="C367" i="3"/>
  <c r="B367" i="3"/>
  <c r="B368" i="3"/>
  <c r="C368" i="3"/>
  <c r="C369" i="3"/>
  <c r="B369" i="3"/>
  <c r="C370" i="3"/>
  <c r="B370" i="3"/>
  <c r="H368" i="3"/>
  <c r="C371" i="3"/>
  <c r="B371" i="3"/>
  <c r="H369" i="3"/>
  <c r="B372" i="3"/>
  <c r="C372" i="3"/>
  <c r="H370" i="3"/>
  <c r="C373" i="3"/>
  <c r="B373" i="3"/>
  <c r="H371" i="3"/>
  <c r="C374" i="3"/>
  <c r="B374" i="3"/>
  <c r="H372" i="3"/>
  <c r="C375" i="3"/>
  <c r="B375" i="3"/>
  <c r="H373" i="3"/>
  <c r="B376" i="3"/>
  <c r="C376" i="3"/>
  <c r="H374" i="3"/>
  <c r="C377" i="3"/>
  <c r="B377" i="3"/>
  <c r="H375" i="3"/>
  <c r="C378" i="3"/>
  <c r="B378" i="3"/>
  <c r="H376" i="3"/>
  <c r="C379" i="3"/>
  <c r="B379" i="3"/>
  <c r="H377" i="3"/>
  <c r="H378" i="3"/>
  <c r="B380" i="3"/>
  <c r="C380" i="3"/>
  <c r="C381" i="3"/>
  <c r="B381" i="3"/>
  <c r="H379" i="3"/>
  <c r="C382" i="3"/>
  <c r="B382" i="3"/>
  <c r="H380" i="3"/>
  <c r="C383" i="3"/>
  <c r="B383" i="3"/>
  <c r="H381" i="3"/>
  <c r="B384" i="3"/>
  <c r="C384" i="3"/>
  <c r="H382" i="3"/>
  <c r="C385" i="3"/>
  <c r="B385" i="3"/>
  <c r="H383" i="3"/>
  <c r="C386" i="3"/>
  <c r="B386" i="3"/>
  <c r="H384" i="3"/>
  <c r="C387" i="3"/>
  <c r="B387" i="3"/>
  <c r="H385" i="3"/>
  <c r="B388" i="3"/>
  <c r="C388" i="3"/>
  <c r="H386" i="3"/>
  <c r="C389" i="3"/>
  <c r="B389" i="3"/>
  <c r="H387" i="3"/>
  <c r="C390" i="3"/>
  <c r="B390" i="3"/>
  <c r="H388" i="3"/>
  <c r="C391" i="3"/>
  <c r="B391" i="3"/>
  <c r="H389" i="3"/>
  <c r="B392" i="3"/>
  <c r="C392" i="3"/>
  <c r="H390" i="3"/>
  <c r="C393" i="3"/>
  <c r="B393" i="3"/>
  <c r="H391" i="3"/>
  <c r="C394" i="3"/>
  <c r="B394" i="3"/>
  <c r="H392" i="3"/>
  <c r="C395" i="3"/>
  <c r="B395" i="3"/>
  <c r="H393" i="3"/>
  <c r="B396" i="3"/>
  <c r="C396" i="3"/>
  <c r="H394" i="3"/>
  <c r="C397" i="3"/>
  <c r="B397" i="3"/>
  <c r="H395" i="3"/>
  <c r="C398" i="3"/>
  <c r="B398" i="3"/>
  <c r="H396" i="3"/>
  <c r="C399" i="3"/>
  <c r="B399" i="3"/>
  <c r="H397" i="3"/>
  <c r="B400" i="3"/>
  <c r="C400" i="3"/>
  <c r="H398" i="3"/>
  <c r="C401" i="3"/>
  <c r="B401" i="3"/>
  <c r="H399" i="3"/>
  <c r="C402" i="3"/>
  <c r="B402" i="3"/>
  <c r="H400" i="3"/>
  <c r="C403" i="3"/>
  <c r="B403" i="3"/>
  <c r="H401" i="3"/>
  <c r="B404" i="3"/>
  <c r="C404" i="3"/>
  <c r="H402" i="3"/>
  <c r="C405" i="3"/>
  <c r="B405" i="3"/>
  <c r="H403" i="3"/>
  <c r="C406" i="3"/>
  <c r="B406" i="3"/>
  <c r="H404" i="3"/>
  <c r="C407" i="3"/>
  <c r="B407" i="3"/>
  <c r="H405" i="3"/>
  <c r="B408" i="3"/>
  <c r="C408" i="3"/>
  <c r="H406" i="3"/>
  <c r="C409" i="3"/>
  <c r="B409" i="3"/>
  <c r="H407" i="3"/>
  <c r="C410" i="3"/>
  <c r="B410" i="3"/>
  <c r="H408" i="3"/>
  <c r="C411" i="3"/>
  <c r="B411" i="3"/>
  <c r="H409" i="3"/>
  <c r="B412" i="3"/>
  <c r="C412" i="3"/>
  <c r="H410" i="3"/>
  <c r="C413" i="3"/>
  <c r="B413" i="3"/>
  <c r="H411" i="3"/>
  <c r="C414" i="3"/>
  <c r="B414" i="3"/>
  <c r="H412" i="3"/>
  <c r="C415" i="3"/>
  <c r="B415" i="3"/>
  <c r="H413" i="3"/>
  <c r="B416" i="3"/>
  <c r="C416" i="3"/>
  <c r="H414" i="3"/>
  <c r="C417" i="3"/>
  <c r="B417" i="3"/>
  <c r="H415" i="3"/>
  <c r="C418" i="3"/>
  <c r="B418" i="3"/>
  <c r="H416" i="3"/>
  <c r="C419" i="3"/>
  <c r="B419" i="3"/>
  <c r="H417" i="3"/>
  <c r="B420" i="3"/>
  <c r="C420" i="3"/>
  <c r="H418" i="3"/>
  <c r="C421" i="3"/>
  <c r="B421" i="3"/>
  <c r="H419" i="3"/>
  <c r="C422" i="3"/>
  <c r="B422" i="3"/>
  <c r="H420" i="3"/>
  <c r="C423" i="3"/>
  <c r="B423" i="3"/>
  <c r="H421" i="3"/>
  <c r="B424" i="3"/>
  <c r="C424" i="3"/>
  <c r="H422" i="3"/>
  <c r="C425" i="3"/>
  <c r="B425" i="3"/>
  <c r="H423" i="3"/>
  <c r="C426" i="3"/>
  <c r="B426" i="3"/>
  <c r="H424" i="3"/>
  <c r="C427" i="3"/>
  <c r="B427" i="3"/>
  <c r="H425" i="3"/>
  <c r="B428" i="3"/>
  <c r="C428" i="3"/>
  <c r="H426" i="3"/>
  <c r="C429" i="3"/>
  <c r="B429" i="3"/>
  <c r="H427" i="3"/>
  <c r="C430" i="3"/>
  <c r="B430" i="3"/>
  <c r="H428" i="3"/>
  <c r="C431" i="3"/>
  <c r="B431" i="3"/>
  <c r="H429" i="3"/>
  <c r="B432" i="3"/>
  <c r="C432" i="3"/>
  <c r="H430" i="3"/>
  <c r="C433" i="3"/>
  <c r="B433" i="3"/>
  <c r="H431" i="3"/>
  <c r="C434" i="3"/>
  <c r="B434" i="3"/>
  <c r="H432" i="3"/>
  <c r="C435" i="3"/>
  <c r="B435" i="3"/>
  <c r="H433" i="3"/>
  <c r="B436" i="3"/>
  <c r="C436" i="3"/>
  <c r="H434" i="3"/>
  <c r="C437" i="3"/>
  <c r="B437" i="3"/>
  <c r="H435" i="3"/>
  <c r="C438" i="3"/>
  <c r="B438" i="3"/>
  <c r="H436" i="3"/>
  <c r="C439" i="3"/>
  <c r="B439" i="3"/>
  <c r="H437" i="3"/>
  <c r="B440" i="3"/>
  <c r="C440" i="3"/>
  <c r="H438" i="3"/>
  <c r="C441" i="3"/>
  <c r="B441" i="3"/>
  <c r="H439" i="3"/>
  <c r="C442" i="3"/>
  <c r="B442" i="3"/>
  <c r="H440" i="3"/>
  <c r="C443" i="3"/>
  <c r="B443" i="3"/>
  <c r="H441" i="3"/>
  <c r="B444" i="3"/>
  <c r="C444" i="3"/>
  <c r="H442" i="3"/>
  <c r="C445" i="3"/>
  <c r="B445" i="3"/>
  <c r="H443" i="3"/>
  <c r="C446" i="3"/>
  <c r="B446" i="3"/>
  <c r="H444" i="3"/>
  <c r="C447" i="3"/>
  <c r="B447" i="3"/>
  <c r="H445" i="3"/>
  <c r="B448" i="3"/>
  <c r="C448" i="3"/>
  <c r="H446" i="3"/>
  <c r="C449" i="3"/>
  <c r="B449" i="3"/>
  <c r="H447" i="3"/>
  <c r="C450" i="3"/>
  <c r="B450" i="3"/>
  <c r="H448" i="3"/>
  <c r="C451" i="3"/>
  <c r="B451" i="3"/>
  <c r="H449" i="3"/>
  <c r="B452" i="3"/>
  <c r="C452" i="3"/>
  <c r="H450" i="3"/>
  <c r="C453" i="3"/>
  <c r="B453" i="3"/>
  <c r="H451" i="3"/>
  <c r="C454" i="3"/>
  <c r="B454" i="3"/>
  <c r="H452" i="3"/>
  <c r="H453" i="3"/>
</calcChain>
</file>

<file path=xl/sharedStrings.xml><?xml version="1.0" encoding="utf-8"?>
<sst xmlns="http://schemas.openxmlformats.org/spreadsheetml/2006/main" count="407" uniqueCount="55">
  <si>
    <t>Scegli!()</t>
  </si>
  <si>
    <t>Azione da intraprendere</t>
  </si>
  <si>
    <t>occupied rooms</t>
  </si>
  <si>
    <t>available rooms</t>
  </si>
  <si>
    <t>dato storico</t>
  </si>
  <si>
    <t>Giorno</t>
  </si>
  <si>
    <t>Mese</t>
  </si>
  <si>
    <t>Anno</t>
  </si>
  <si>
    <t>Data rif LY</t>
  </si>
  <si>
    <t>Settimana</t>
  </si>
  <si>
    <t>Day</t>
  </si>
  <si>
    <t>weekday</t>
  </si>
  <si>
    <t>% occ/10 Actual</t>
  </si>
  <si>
    <t>Calendario</t>
  </si>
  <si>
    <t>% occ/10 LY</t>
  </si>
  <si>
    <t>dati attuali</t>
  </si>
  <si>
    <t>Scostamento Occ.</t>
  </si>
  <si>
    <t>Occ% Actual</t>
  </si>
  <si>
    <t>Eventi</t>
  </si>
  <si>
    <t>Occupazione</t>
  </si>
  <si>
    <t>Prezzo</t>
  </si>
  <si>
    <t>OCC%</t>
  </si>
  <si>
    <t>Try</t>
  </si>
  <si>
    <t>Tariffa Classic Pianificata</t>
  </si>
  <si>
    <t xml:space="preserve">Tariffa a Consuntivo Fine giornata </t>
  </si>
  <si>
    <t xml:space="preserve">Tariffa Suggerita Classic doppia </t>
  </si>
  <si>
    <t>Hotel</t>
  </si>
  <si>
    <t>Tariffa Suggerita eco</t>
  </si>
  <si>
    <t xml:space="preserve">Tariffa Suggerita superior doppia </t>
  </si>
  <si>
    <t>Tariffa Suggerita Classic tripla</t>
  </si>
  <si>
    <t xml:space="preserve">Tariffa Suggerita Superior tripla </t>
  </si>
  <si>
    <t>Tariffa Suggerita family</t>
  </si>
  <si>
    <t>gio</t>
  </si>
  <si>
    <t>mer</t>
  </si>
  <si>
    <t>AUMENTA</t>
  </si>
  <si>
    <t>ven</t>
  </si>
  <si>
    <t>sab</t>
  </si>
  <si>
    <t>dom</t>
  </si>
  <si>
    <t>lun</t>
  </si>
  <si>
    <t>mar</t>
  </si>
  <si>
    <t>OK</t>
  </si>
  <si>
    <t>(1) ECONOMY</t>
  </si>
  <si>
    <r>
      <t>y = 0,2727x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+ 1,5x + 34</t>
    </r>
  </si>
  <si>
    <r>
      <t>y = 0,2727x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+ 2x + 39</t>
    </r>
  </si>
  <si>
    <r>
      <t>y = 0,2727x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+ 3x + 44</t>
    </r>
  </si>
  <si>
    <r>
      <t>y = 0,2727x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+ 4x + 49</t>
    </r>
  </si>
  <si>
    <r>
      <t>y = 0,2727x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+ 4,822x + 59</t>
    </r>
  </si>
  <si>
    <r>
      <t>y = 0,2727x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+ 4,822x + 69</t>
    </r>
  </si>
  <si>
    <t>(2) BAR</t>
  </si>
  <si>
    <t>(3) BASSA</t>
  </si>
  <si>
    <t>(4) MEDIA</t>
  </si>
  <si>
    <t>(5)ALTA</t>
  </si>
  <si>
    <t>(6) RAK</t>
  </si>
  <si>
    <t>FASCE DI ANDAMENTO MERCATO</t>
  </si>
  <si>
    <t>HOTEL PINCOPALLO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</si>
</sst>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_);_(@_)"/>
    <numFmt numFmtId="165" formatCode="&quot;€&quot;\ #,##0"/>
    <numFmt numFmtId="166" formatCode="_-* #,##0_-;\-* #,##0_-;_-* &quot;-&quot;??_-;_-@_-"/>
    <numFmt numFmtId="167" formatCode="0_ ;\-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36"/>
      <color theme="3"/>
      <name val="Cambria"/>
      <family val="2"/>
      <scheme val="major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6C54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E20000"/>
        <bgColor indexed="64"/>
      </patternFill>
    </fill>
  </fills>
  <borders count="11">
    <border>
      <left/>
      <right/>
      <top/>
      <bottom/>
      <diagonal/>
    </border>
    <border>
      <left style="mediumDashed">
        <color rgb="FFFF000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Dashed">
        <color rgb="FFFF0000"/>
      </left>
      <right/>
      <top/>
      <bottom style="thin">
        <color auto="1"/>
      </bottom>
      <diagonal/>
    </border>
    <border>
      <left/>
      <right style="mediumDashed">
        <color rgb="FFFF0000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 style="mediumDashed">
        <color rgb="FFFF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13">
    <xf numFmtId="0" fontId="0" fillId="0" borderId="0" xfId="0"/>
    <xf numFmtId="49" fontId="4" fillId="2" borderId="1" xfId="1" applyNumberFormat="1" applyFont="1" applyFill="1" applyBorder="1" applyAlignment="1">
      <alignment horizontal="center" vertical="top"/>
    </xf>
    <xf numFmtId="166" fontId="4" fillId="2" borderId="0" xfId="4" applyNumberFormat="1" applyFont="1" applyFill="1" applyBorder="1" applyAlignment="1">
      <alignment horizontal="center" vertical="top"/>
    </xf>
    <xf numFmtId="0" fontId="5" fillId="2" borderId="0" xfId="3" applyNumberFormat="1" applyFont="1" applyFill="1" applyBorder="1" applyAlignment="1">
      <alignment horizontal="center" vertical="top"/>
    </xf>
    <xf numFmtId="0" fontId="4" fillId="0" borderId="0" xfId="3" applyNumberFormat="1" applyFont="1" applyFill="1" applyBorder="1" applyAlignment="1">
      <alignment horizontal="center" vertical="top"/>
    </xf>
    <xf numFmtId="0" fontId="4" fillId="0" borderId="0" xfId="3" applyNumberFormat="1" applyFont="1" applyAlignment="1">
      <alignment horizontal="center" vertical="top"/>
    </xf>
    <xf numFmtId="0" fontId="4" fillId="0" borderId="0" xfId="3" applyNumberFormat="1" applyFont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top"/>
    </xf>
    <xf numFmtId="166" fontId="5" fillId="0" borderId="0" xfId="4" applyNumberFormat="1" applyFont="1" applyFill="1" applyBorder="1" applyAlignment="1">
      <alignment horizontal="center" vertical="top"/>
    </xf>
    <xf numFmtId="167" fontId="5" fillId="0" borderId="0" xfId="4" applyNumberFormat="1" applyFont="1" applyFill="1" applyBorder="1" applyAlignment="1">
      <alignment horizontal="center" vertical="top"/>
    </xf>
    <xf numFmtId="164" fontId="5" fillId="0" borderId="0" xfId="1" applyNumberFormat="1" applyFont="1" applyFill="1" applyBorder="1" applyAlignment="1">
      <alignment horizontal="center" vertical="top" wrapText="1"/>
    </xf>
    <xf numFmtId="2" fontId="5" fillId="0" borderId="0" xfId="3" applyNumberFormat="1" applyFont="1" applyFill="1" applyBorder="1" applyAlignment="1">
      <alignment horizontal="center" vertical="top"/>
    </xf>
    <xf numFmtId="0" fontId="5" fillId="0" borderId="0" xfId="3" applyNumberFormat="1" applyFont="1" applyAlignment="1">
      <alignment horizontal="center" vertical="top"/>
    </xf>
    <xf numFmtId="1" fontId="5" fillId="3" borderId="0" xfId="0" applyNumberFormat="1" applyFont="1" applyFill="1" applyBorder="1" applyAlignment="1">
      <alignment horizontal="right" vertical="top"/>
    </xf>
    <xf numFmtId="0" fontId="5" fillId="0" borderId="0" xfId="3" applyFont="1" applyAlignment="1"/>
    <xf numFmtId="0" fontId="9" fillId="0" borderId="0" xfId="0" applyFont="1" applyAlignment="1"/>
    <xf numFmtId="1" fontId="9" fillId="6" borderId="0" xfId="0" applyNumberFormat="1" applyFont="1" applyFill="1" applyAlignment="1">
      <alignment horizontal="center" vertical="center"/>
    </xf>
    <xf numFmtId="2" fontId="9" fillId="6" borderId="0" xfId="0" applyNumberFormat="1" applyFont="1" applyFill="1" applyAlignment="1">
      <alignment horizontal="center" vertical="center"/>
    </xf>
    <xf numFmtId="2" fontId="9" fillId="0" borderId="0" xfId="0" applyNumberFormat="1" applyFont="1" applyBorder="1" applyAlignment="1">
      <alignment wrapText="1"/>
    </xf>
    <xf numFmtId="2" fontId="9" fillId="0" borderId="0" xfId="0" applyNumberFormat="1" applyFont="1" applyBorder="1" applyAlignment="1"/>
    <xf numFmtId="166" fontId="9" fillId="0" borderId="0" xfId="4" applyNumberFormat="1" applyFont="1" applyBorder="1" applyAlignment="1"/>
    <xf numFmtId="165" fontId="9" fillId="0" borderId="0" xfId="0" applyNumberFormat="1" applyFont="1" applyAlignment="1">
      <alignment horizontal="right"/>
    </xf>
    <xf numFmtId="165" fontId="5" fillId="0" borderId="0" xfId="0" applyNumberFormat="1" applyFont="1" applyFill="1" applyBorder="1" applyAlignment="1">
      <alignment horizontal="right" vertical="top"/>
    </xf>
    <xf numFmtId="0" fontId="9" fillId="0" borderId="1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9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4" borderId="0" xfId="6" applyAlignment="1"/>
    <xf numFmtId="49" fontId="4" fillId="0" borderId="3" xfId="1" applyNumberFormat="1" applyFont="1" applyFill="1" applyBorder="1" applyAlignment="1">
      <alignment horizontal="center" vertical="center"/>
    </xf>
    <xf numFmtId="166" fontId="4" fillId="0" borderId="2" xfId="4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9" fontId="9" fillId="6" borderId="0" xfId="5" applyFont="1" applyFill="1" applyAlignment="1">
      <alignment horizontal="center" vertical="center"/>
    </xf>
    <xf numFmtId="9" fontId="5" fillId="0" borderId="0" xfId="3" applyNumberFormat="1" applyFont="1" applyFill="1" applyBorder="1" applyAlignment="1">
      <alignment horizontal="center" vertical="top"/>
    </xf>
    <xf numFmtId="9" fontId="0" fillId="0" borderId="0" xfId="0" applyNumberFormat="1"/>
    <xf numFmtId="4" fontId="0" fillId="0" borderId="0" xfId="0" applyNumberFormat="1"/>
    <xf numFmtId="0" fontId="7" fillId="0" borderId="7" xfId="0" applyFont="1" applyBorder="1" applyAlignment="1">
      <alignment horizontal="center" vertical="center" wrapText="1"/>
    </xf>
    <xf numFmtId="3" fontId="5" fillId="9" borderId="0" xfId="3" applyNumberFormat="1" applyFont="1" applyFill="1" applyBorder="1" applyAlignment="1">
      <alignment horizontal="center" vertical="top"/>
    </xf>
    <xf numFmtId="0" fontId="5" fillId="9" borderId="0" xfId="3" applyNumberFormat="1" applyFont="1" applyFill="1" applyBorder="1" applyAlignment="1">
      <alignment horizontal="center" vertical="top"/>
    </xf>
    <xf numFmtId="3" fontId="9" fillId="9" borderId="0" xfId="0" applyNumberFormat="1" applyFont="1" applyFill="1" applyAlignment="1"/>
    <xf numFmtId="0" fontId="9" fillId="9" borderId="0" xfId="0" applyFont="1" applyFill="1" applyAlignment="1"/>
    <xf numFmtId="3" fontId="4" fillId="9" borderId="2" xfId="3" applyNumberFormat="1" applyFont="1" applyFill="1" applyBorder="1" applyAlignment="1">
      <alignment horizontal="center" vertical="center" wrapText="1"/>
    </xf>
    <xf numFmtId="0" fontId="4" fillId="9" borderId="2" xfId="3" applyNumberFormat="1" applyFont="1" applyFill="1" applyBorder="1" applyAlignment="1">
      <alignment horizontal="center" vertical="center"/>
    </xf>
    <xf numFmtId="1" fontId="5" fillId="9" borderId="0" xfId="3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right" vertical="top"/>
    </xf>
    <xf numFmtId="0" fontId="4" fillId="10" borderId="2" xfId="3" applyNumberFormat="1" applyFont="1" applyFill="1" applyBorder="1" applyAlignment="1">
      <alignment horizontal="center" vertical="center" wrapText="1"/>
    </xf>
    <xf numFmtId="49" fontId="4" fillId="11" borderId="3" xfId="1" applyNumberFormat="1" applyFont="1" applyFill="1" applyBorder="1" applyAlignment="1">
      <alignment horizontal="center" vertical="center" wrapText="1"/>
    </xf>
    <xf numFmtId="49" fontId="4" fillId="11" borderId="2" xfId="1" applyNumberFormat="1" applyFont="1" applyFill="1" applyBorder="1" applyAlignment="1">
      <alignment horizontal="center" vertical="center" wrapText="1"/>
    </xf>
    <xf numFmtId="0" fontId="4" fillId="11" borderId="2" xfId="3" applyNumberFormat="1" applyFont="1" applyFill="1" applyBorder="1" applyAlignment="1">
      <alignment horizontal="center" vertical="center" wrapText="1"/>
    </xf>
    <xf numFmtId="164" fontId="4" fillId="11" borderId="2" xfId="1" applyNumberFormat="1" applyFont="1" applyFill="1" applyBorder="1" applyAlignment="1">
      <alignment horizontal="center" vertical="center" wrapText="1"/>
    </xf>
    <xf numFmtId="14" fontId="5" fillId="2" borderId="8" xfId="3" applyNumberFormat="1" applyFont="1" applyFill="1" applyBorder="1" applyAlignment="1">
      <alignment horizontal="center" vertical="top"/>
    </xf>
    <xf numFmtId="0" fontId="9" fillId="3" borderId="3" xfId="0" applyFont="1" applyFill="1" applyBorder="1" applyAlignment="1"/>
    <xf numFmtId="166" fontId="9" fillId="3" borderId="2" xfId="4" applyNumberFormat="1" applyFont="1" applyFill="1" applyBorder="1" applyAlignment="1"/>
    <xf numFmtId="3" fontId="9" fillId="3" borderId="2" xfId="0" applyNumberFormat="1" applyFont="1" applyFill="1" applyBorder="1" applyAlignment="1"/>
    <xf numFmtId="0" fontId="9" fillId="3" borderId="2" xfId="0" applyFont="1" applyFill="1" applyBorder="1" applyAlignment="1"/>
    <xf numFmtId="0" fontId="9" fillId="0" borderId="2" xfId="0" applyFont="1" applyBorder="1" applyAlignment="1"/>
    <xf numFmtId="0" fontId="13" fillId="11" borderId="2" xfId="3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top" wrapText="1"/>
    </xf>
    <xf numFmtId="2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1" fontId="13" fillId="6" borderId="6" xfId="0" applyNumberFormat="1" applyFont="1" applyFill="1" applyBorder="1" applyAlignment="1">
      <alignment horizontal="center" vertical="center"/>
    </xf>
    <xf numFmtId="0" fontId="13" fillId="10" borderId="2" xfId="3" applyNumberFormat="1" applyFont="1" applyFill="1" applyBorder="1" applyAlignment="1">
      <alignment horizontal="center" vertical="center" wrapText="1"/>
    </xf>
    <xf numFmtId="3" fontId="12" fillId="6" borderId="0" xfId="0" applyNumberFormat="1" applyFont="1" applyFill="1" applyAlignment="1">
      <alignment horizontal="center" vertical="center"/>
    </xf>
    <xf numFmtId="2" fontId="12" fillId="6" borderId="0" xfId="0" applyNumberFormat="1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22" fontId="12" fillId="7" borderId="0" xfId="3" applyNumberFormat="1" applyFont="1" applyFill="1" applyBorder="1" applyAlignment="1">
      <alignment horizontal="center" vertical="top"/>
    </xf>
    <xf numFmtId="0" fontId="13" fillId="7" borderId="0" xfId="3" applyNumberFormat="1" applyFont="1" applyFill="1" applyAlignment="1">
      <alignment horizontal="center" vertical="top"/>
    </xf>
    <xf numFmtId="0" fontId="12" fillId="7" borderId="7" xfId="0" applyFont="1" applyFill="1" applyBorder="1" applyAlignment="1">
      <alignment horizontal="center" vertical="center"/>
    </xf>
    <xf numFmtId="0" fontId="12" fillId="7" borderId="0" xfId="3" applyNumberFormat="1" applyFont="1" applyFill="1" applyAlignment="1">
      <alignment horizontal="center" vertical="top"/>
    </xf>
    <xf numFmtId="0" fontId="12" fillId="7" borderId="0" xfId="0" applyFont="1" applyFill="1" applyAlignment="1"/>
    <xf numFmtId="0" fontId="13" fillId="8" borderId="0" xfId="3" applyFont="1" applyFill="1" applyBorder="1" applyAlignment="1">
      <alignment horizontal="center" vertical="center"/>
    </xf>
    <xf numFmtId="0" fontId="13" fillId="8" borderId="7" xfId="3" applyNumberFormat="1" applyFont="1" applyFill="1" applyBorder="1" applyAlignment="1">
      <alignment horizontal="center" vertical="center" wrapText="1"/>
    </xf>
    <xf numFmtId="3" fontId="12" fillId="8" borderId="0" xfId="0" applyNumberFormat="1" applyFont="1" applyFill="1" applyAlignment="1">
      <alignment horizontal="center" vertical="center"/>
    </xf>
    <xf numFmtId="2" fontId="12" fillId="8" borderId="0" xfId="0" applyNumberFormat="1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13" fillId="6" borderId="0" xfId="0" applyNumberFormat="1" applyFont="1" applyFill="1" applyBorder="1" applyAlignment="1">
      <alignment horizontal="center" vertical="center"/>
    </xf>
    <xf numFmtId="2" fontId="13" fillId="6" borderId="0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166" fontId="4" fillId="0" borderId="0" xfId="4" applyNumberFormat="1" applyFont="1" applyFill="1" applyBorder="1" applyAlignment="1">
      <alignment horizontal="center" vertical="center"/>
    </xf>
    <xf numFmtId="0" fontId="12" fillId="7" borderId="0" xfId="3" applyFont="1" applyFill="1" applyAlignment="1">
      <alignment horizontal="center" vertical="top"/>
    </xf>
    <xf numFmtId="14" fontId="0" fillId="0" borderId="0" xfId="0" applyNumberForma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3" fontId="0" fillId="0" borderId="0" xfId="0" applyNumberFormat="1"/>
    <xf numFmtId="0" fontId="4" fillId="12" borderId="2" xfId="3" applyNumberFormat="1" applyFont="1" applyFill="1" applyBorder="1" applyAlignment="1">
      <alignment horizontal="center" vertical="top"/>
    </xf>
    <xf numFmtId="0" fontId="7" fillId="12" borderId="5" xfId="0" applyFont="1" applyFill="1" applyBorder="1" applyAlignment="1">
      <alignment horizontal="center" vertical="center" shrinkToFit="1"/>
    </xf>
    <xf numFmtId="0" fontId="4" fillId="11" borderId="2" xfId="3" applyNumberFormat="1" applyFont="1" applyFill="1" applyBorder="1" applyAlignment="1">
      <alignment horizontal="center" vertical="top"/>
    </xf>
    <xf numFmtId="0" fontId="7" fillId="11" borderId="5" xfId="0" applyFont="1" applyFill="1" applyBorder="1" applyAlignment="1">
      <alignment horizontal="center" vertical="center" shrinkToFit="1"/>
    </xf>
    <xf numFmtId="0" fontId="4" fillId="10" borderId="2" xfId="3" applyNumberFormat="1" applyFont="1" applyFill="1" applyBorder="1" applyAlignment="1">
      <alignment horizontal="center" vertical="top"/>
    </xf>
    <xf numFmtId="0" fontId="7" fillId="10" borderId="5" xfId="0" applyFont="1" applyFill="1" applyBorder="1" applyAlignment="1">
      <alignment horizontal="center" vertical="center" shrinkToFit="1"/>
    </xf>
    <xf numFmtId="0" fontId="4" fillId="13" borderId="2" xfId="3" applyNumberFormat="1" applyFont="1" applyFill="1" applyBorder="1" applyAlignment="1">
      <alignment horizontal="center" vertical="top"/>
    </xf>
    <xf numFmtId="0" fontId="7" fillId="13" borderId="5" xfId="0" applyFont="1" applyFill="1" applyBorder="1" applyAlignment="1">
      <alignment horizontal="center" vertical="center" shrinkToFit="1"/>
    </xf>
    <xf numFmtId="0" fontId="4" fillId="14" borderId="2" xfId="3" applyNumberFormat="1" applyFont="1" applyFill="1" applyBorder="1" applyAlignment="1">
      <alignment horizontal="center" vertical="top"/>
    </xf>
    <xf numFmtId="0" fontId="7" fillId="14" borderId="5" xfId="0" applyFont="1" applyFill="1" applyBorder="1" applyAlignment="1">
      <alignment horizontal="center" vertical="center" shrinkToFit="1"/>
    </xf>
    <xf numFmtId="0" fontId="4" fillId="15" borderId="2" xfId="3" applyNumberFormat="1" applyFont="1" applyFill="1" applyBorder="1" applyAlignment="1">
      <alignment horizontal="center" vertical="top"/>
    </xf>
    <xf numFmtId="0" fontId="7" fillId="15" borderId="5" xfId="0" applyFont="1" applyFill="1" applyBorder="1" applyAlignment="1">
      <alignment horizontal="center" vertical="center" shrinkToFit="1"/>
    </xf>
    <xf numFmtId="0" fontId="1" fillId="0" borderId="0" xfId="3"/>
    <xf numFmtId="0" fontId="6" fillId="5" borderId="0" xfId="3" applyNumberFormat="1" applyFont="1" applyFill="1" applyBorder="1" applyAlignment="1">
      <alignment horizontal="center" vertical="top"/>
    </xf>
    <xf numFmtId="0" fontId="11" fillId="3" borderId="3" xfId="7" applyFont="1" applyFill="1" applyBorder="1" applyAlignment="1">
      <alignment horizontal="center" vertical="center"/>
    </xf>
    <xf numFmtId="0" fontId="11" fillId="3" borderId="2" xfId="7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top"/>
    </xf>
    <xf numFmtId="49" fontId="4" fillId="0" borderId="2" xfId="1" applyNumberFormat="1" applyFont="1" applyFill="1" applyBorder="1" applyAlignment="1">
      <alignment horizontal="center" vertical="top"/>
    </xf>
    <xf numFmtId="49" fontId="4" fillId="0" borderId="4" xfId="1" applyNumberFormat="1" applyFont="1" applyFill="1" applyBorder="1" applyAlignment="1">
      <alignment horizontal="center" vertical="top"/>
    </xf>
    <xf numFmtId="0" fontId="6" fillId="5" borderId="10" xfId="3" applyNumberFormat="1" applyFont="1" applyFill="1" applyBorder="1" applyAlignment="1">
      <alignment horizontal="center" vertical="top"/>
    </xf>
    <xf numFmtId="164" fontId="14" fillId="11" borderId="9" xfId="1" applyNumberFormat="1" applyFont="1" applyFill="1" applyBorder="1" applyAlignment="1">
      <alignment horizontal="center" vertical="top" wrapText="1"/>
    </xf>
    <xf numFmtId="164" fontId="14" fillId="11" borderId="10" xfId="1" applyNumberFormat="1" applyFont="1" applyFill="1" applyBorder="1" applyAlignment="1">
      <alignment horizontal="center" vertical="top" wrapText="1"/>
    </xf>
    <xf numFmtId="164" fontId="14" fillId="11" borderId="3" xfId="1" applyNumberFormat="1" applyFont="1" applyFill="1" applyBorder="1" applyAlignment="1">
      <alignment horizontal="center" vertical="top" wrapText="1"/>
    </xf>
    <xf numFmtId="164" fontId="14" fillId="11" borderId="2" xfId="1" applyNumberFormat="1" applyFont="1" applyFill="1" applyBorder="1" applyAlignment="1">
      <alignment horizontal="center" vertical="top" wrapText="1"/>
    </xf>
    <xf numFmtId="0" fontId="14" fillId="10" borderId="10" xfId="3" applyFont="1" applyFill="1" applyBorder="1" applyAlignment="1">
      <alignment horizontal="center" vertical="center"/>
    </xf>
    <xf numFmtId="0" fontId="14" fillId="10" borderId="2" xfId="3" applyFont="1" applyFill="1" applyBorder="1" applyAlignment="1">
      <alignment horizontal="center" vertical="center"/>
    </xf>
  </cellXfs>
  <cellStyles count="20"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Migliaia" xfId="4" builtinId="3"/>
    <cellStyle name="Migliaia [0] 2" xfId="2"/>
    <cellStyle name="Normale" xfId="0" builtinId="0"/>
    <cellStyle name="Normale 2" xfId="1"/>
    <cellStyle name="Normale_Foglio1" xfId="3"/>
    <cellStyle name="Percentuale" xfId="5" builtinId="5"/>
    <cellStyle name="Titolo" xfId="7" builtinId="15"/>
    <cellStyle name="Valore valido" xfId="6" builtinId="26"/>
  </cellStyles>
  <dxfs count="27"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E20000"/>
      <color rgb="FFFF3F3F"/>
      <color rgb="FFFF6969"/>
      <color rgb="FFFF0101"/>
      <color rgb="FFFE6C54"/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curve!$C$1</c:f>
              <c:strCache>
                <c:ptCount val="1"/>
                <c:pt idx="0">
                  <c:v>Prezzo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curve!$B$2:$B$12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curve!$C$2:$C$12</c:f>
              <c:numCache>
                <c:formatCode>#,##0.00</c:formatCode>
                <c:ptCount val="11"/>
                <c:pt idx="0">
                  <c:v>64</c:v>
                </c:pt>
                <c:pt idx="1">
                  <c:v>67.598500000000001</c:v>
                </c:pt>
                <c:pt idx="2">
                  <c:v>72.75</c:v>
                </c:pt>
                <c:pt idx="3">
                  <c:v>79.454499999999996</c:v>
                </c:pt>
                <c:pt idx="4">
                  <c:v>87.712000000000003</c:v>
                </c:pt>
                <c:pt idx="5">
                  <c:v>97.522499999999994</c:v>
                </c:pt>
                <c:pt idx="6">
                  <c:v>108.886</c:v>
                </c:pt>
                <c:pt idx="7">
                  <c:v>121.80249999999999</c:v>
                </c:pt>
                <c:pt idx="8">
                  <c:v>136.27199999999999</c:v>
                </c:pt>
                <c:pt idx="9">
                  <c:v>152.2945</c:v>
                </c:pt>
                <c:pt idx="10">
                  <c:v>169.86999999999998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5D-4D09-9523-9DD755CF2710}"/>
            </c:ext>
          </c:extLst>
        </c:ser>
        <c:ser>
          <c:idx val="1"/>
          <c:order val="1"/>
          <c:tx>
            <c:strRef>
              <c:f>curve!$D$1</c:f>
              <c:strCache>
                <c:ptCount val="1"/>
                <c:pt idx="0">
                  <c:v>Hotel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curve!$B$2:$B$12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curve!$D$2:$D$12</c:f>
              <c:numCache>
                <c:formatCode>#,##0.00</c:formatCode>
                <c:ptCount val="11"/>
                <c:pt idx="0">
                  <c:v>64</c:v>
                </c:pt>
                <c:pt idx="1">
                  <c:v>65.483223164137456</c:v>
                </c:pt>
                <c:pt idx="2">
                  <c:v>68.360756818450113</c:v>
                </c:pt>
                <c:pt idx="3">
                  <c:v>68.989421976161381</c:v>
                </c:pt>
                <c:pt idx="4">
                  <c:v>68.199660163695</c:v>
                </c:pt>
                <c:pt idx="5">
                  <c:v>70.776163654574248</c:v>
                </c:pt>
                <c:pt idx="6">
                  <c:v>69.377577148810246</c:v>
                </c:pt>
                <c:pt idx="7">
                  <c:v>66.041928830188809</c:v>
                </c:pt>
                <c:pt idx="8">
                  <c:v>72.570983563670765</c:v>
                </c:pt>
                <c:pt idx="9">
                  <c:v>77.840556359439219</c:v>
                </c:pt>
                <c:pt idx="10">
                  <c:v>87.407032699345351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5D-4D09-9523-9DD755CF2710}"/>
            </c:ext>
          </c:extLst>
        </c:ser>
        <c:ser>
          <c:idx val="2"/>
          <c:order val="2"/>
          <c:tx>
            <c:strRef>
              <c:f>curve!$E$1</c:f>
              <c:strCache>
                <c:ptCount val="1"/>
                <c:pt idx="0">
                  <c:v>Try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curve!$B$2:$B$12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curve!$E$2:$E$12</c:f>
              <c:numCache>
                <c:formatCode>#,##0.00</c:formatCode>
                <c:ptCount val="11"/>
                <c:pt idx="0">
                  <c:v>64</c:v>
                </c:pt>
                <c:pt idx="1">
                  <c:v>65.672700000000006</c:v>
                </c:pt>
                <c:pt idx="2">
                  <c:v>67.890799999999999</c:v>
                </c:pt>
                <c:pt idx="3">
                  <c:v>70.654300000000006</c:v>
                </c:pt>
                <c:pt idx="4">
                  <c:v>73.963200000000001</c:v>
                </c:pt>
                <c:pt idx="5">
                  <c:v>77.817499999999995</c:v>
                </c:pt>
                <c:pt idx="6">
                  <c:v>82.217199999999991</c:v>
                </c:pt>
                <c:pt idx="7">
                  <c:v>87.162300000000002</c:v>
                </c:pt>
                <c:pt idx="8">
                  <c:v>92.652799999999985</c:v>
                </c:pt>
                <c:pt idx="9">
                  <c:v>98.688699999999997</c:v>
                </c:pt>
                <c:pt idx="10">
                  <c:v>105.26999999999998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5D-4D09-9523-9DD755CF2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5744"/>
        <c:axId val="58497664"/>
      </c:scatterChart>
      <c:valAx>
        <c:axId val="584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497664"/>
        <c:crosses val="autoZero"/>
        <c:crossBetween val="midCat"/>
      </c:valAx>
      <c:valAx>
        <c:axId val="5849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49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estionehotel.guru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455086</xdr:colOff>
      <xdr:row>0</xdr:row>
      <xdr:rowOff>433917</xdr:rowOff>
    </xdr:to>
    <xdr:pic>
      <xdr:nvPicPr>
        <xdr:cNvPr id="2" name="Immagin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35669" cy="433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161925</xdr:rowOff>
    </xdr:from>
    <xdr:to>
      <xdr:col>14</xdr:col>
      <xdr:colOff>314325</xdr:colOff>
      <xdr:row>15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5"/>
  </sheetPr>
  <dimension ref="A1:BK461"/>
  <sheetViews>
    <sheetView tabSelected="1" zoomScale="90" zoomScaleNormal="90" workbookViewId="0">
      <pane ySplit="2355" activePane="bottomLeft"/>
      <selection pane="bottomLeft" activeCell="A3" sqref="A3:F3"/>
    </sheetView>
  </sheetViews>
  <sheetFormatPr defaultColWidth="8.85546875" defaultRowHeight="12" x14ac:dyDescent="0.2"/>
  <cols>
    <col min="1" max="1" width="9.85546875" style="23" bestFit="1" customWidth="1"/>
    <col min="2" max="2" width="9.42578125" style="20" bestFit="1" customWidth="1"/>
    <col min="3" max="3" width="11" style="20" customWidth="1"/>
    <col min="4" max="4" width="6.7109375" style="20" bestFit="1" customWidth="1"/>
    <col min="5" max="5" width="5.85546875" style="20" bestFit="1" customWidth="1"/>
    <col min="6" max="6" width="5.42578125" style="20" bestFit="1" customWidth="1"/>
    <col min="7" max="7" width="9.85546875" style="23" bestFit="1" customWidth="1"/>
    <col min="8" max="8" width="5.7109375" style="24" bestFit="1" customWidth="1"/>
    <col min="9" max="9" width="8.42578125" style="59" bestFit="1" customWidth="1"/>
    <col min="10" max="10" width="8.42578125" style="25" customWidth="1"/>
    <col min="11" max="12" width="8.140625" style="15" bestFit="1" customWidth="1"/>
    <col min="13" max="13" width="9.85546875" style="23" bestFit="1" customWidth="1"/>
    <col min="14" max="14" width="9.42578125" style="20" bestFit="1" customWidth="1"/>
    <col min="15" max="15" width="8.85546875" style="79" customWidth="1"/>
    <col min="16" max="16" width="8.28515625" style="26" customWidth="1"/>
    <col min="17" max="17" width="8.140625" style="26" customWidth="1"/>
    <col min="18" max="18" width="8.140625" style="26" bestFit="1" customWidth="1"/>
    <col min="19" max="19" width="8.140625" style="26" customWidth="1"/>
    <col min="20" max="20" width="9.42578125" style="64" bestFit="1" customWidth="1"/>
    <col min="21" max="21" width="10" style="74" customWidth="1"/>
    <col min="22" max="22" width="8.85546875" style="69" bestFit="1" customWidth="1"/>
    <col min="23" max="23" width="15.42578125" style="15" bestFit="1" customWidth="1"/>
    <col min="24" max="29" width="8.85546875" style="39" bestFit="1" customWidth="1"/>
    <col min="30" max="30" width="7.42578125" style="40" bestFit="1" customWidth="1"/>
    <col min="31" max="34" width="21.42578125" style="15" bestFit="1" customWidth="1"/>
    <col min="35" max="36" width="22.42578125" style="15" bestFit="1" customWidth="1"/>
    <col min="37" max="16384" width="8.85546875" style="15"/>
  </cols>
  <sheetData>
    <row r="1" spans="1:63" ht="36" customHeight="1" x14ac:dyDescent="0.2">
      <c r="A1" s="51"/>
      <c r="B1" s="52"/>
      <c r="C1" s="52"/>
      <c r="D1" s="52"/>
      <c r="E1" s="52"/>
      <c r="F1" s="52"/>
      <c r="G1" s="101" t="s">
        <v>54</v>
      </c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53"/>
      <c r="Y1" s="53"/>
      <c r="Z1" s="53"/>
      <c r="AA1" s="53"/>
      <c r="AB1" s="53"/>
      <c r="AC1" s="53"/>
      <c r="AD1" s="54"/>
      <c r="AE1" s="54"/>
      <c r="AF1" s="55"/>
      <c r="AG1" s="55"/>
      <c r="AH1" s="55"/>
      <c r="AI1" s="55"/>
      <c r="AJ1" s="55"/>
    </row>
    <row r="2" spans="1:63" ht="15.75" customHeight="1" thickBot="1" x14ac:dyDescent="0.25">
      <c r="A2" s="1"/>
      <c r="B2" s="2"/>
      <c r="C2" s="2"/>
      <c r="D2" s="2"/>
      <c r="E2" s="2"/>
      <c r="F2" s="2"/>
      <c r="G2" s="107" t="s">
        <v>4</v>
      </c>
      <c r="H2" s="108"/>
      <c r="I2" s="108"/>
      <c r="J2" s="108"/>
      <c r="K2" s="108"/>
      <c r="L2" s="108"/>
      <c r="M2" s="111" t="s">
        <v>15</v>
      </c>
      <c r="N2" s="111"/>
      <c r="O2" s="111"/>
      <c r="P2" s="111"/>
      <c r="Q2" s="111"/>
      <c r="R2" s="111"/>
      <c r="S2" s="111"/>
      <c r="T2" s="111"/>
      <c r="U2" s="70"/>
      <c r="V2" s="65"/>
      <c r="W2" s="50">
        <f ca="1">TODAY()</f>
        <v>42613</v>
      </c>
      <c r="X2" s="37"/>
      <c r="Y2" s="37"/>
      <c r="Z2" s="37"/>
      <c r="AA2" s="37"/>
      <c r="AB2" s="37"/>
      <c r="AC2" s="37"/>
      <c r="AD2" s="38"/>
      <c r="AE2" s="106" t="s">
        <v>53</v>
      </c>
      <c r="AF2" s="106"/>
      <c r="AG2" s="106"/>
      <c r="AH2" s="106"/>
      <c r="AI2" s="106"/>
      <c r="AJ2" s="100"/>
      <c r="AK2" s="100"/>
      <c r="AL2" s="100"/>
      <c r="AM2" s="100"/>
      <c r="AN2" s="100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6.5" customHeight="1" thickTop="1" x14ac:dyDescent="0.2">
      <c r="A3" s="103" t="s">
        <v>13</v>
      </c>
      <c r="B3" s="104"/>
      <c r="C3" s="104"/>
      <c r="D3" s="104"/>
      <c r="E3" s="104"/>
      <c r="F3" s="105"/>
      <c r="G3" s="109"/>
      <c r="H3" s="110"/>
      <c r="I3" s="110"/>
      <c r="J3" s="110"/>
      <c r="K3" s="110"/>
      <c r="L3" s="110"/>
      <c r="M3" s="112"/>
      <c r="N3" s="112"/>
      <c r="O3" s="112"/>
      <c r="P3" s="112"/>
      <c r="Q3" s="112"/>
      <c r="R3" s="112"/>
      <c r="S3" s="112"/>
      <c r="T3" s="112"/>
      <c r="U3" s="70"/>
      <c r="V3" s="66"/>
      <c r="W3" s="4"/>
      <c r="AE3" s="87" t="s">
        <v>41</v>
      </c>
      <c r="AF3" s="91" t="s">
        <v>48</v>
      </c>
      <c r="AG3" s="89" t="s">
        <v>49</v>
      </c>
      <c r="AH3" s="93" t="s">
        <v>50</v>
      </c>
      <c r="AI3" s="95" t="s">
        <v>51</v>
      </c>
      <c r="AJ3" s="97" t="s">
        <v>52</v>
      </c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 s="27" customFormat="1" ht="48" x14ac:dyDescent="0.25">
      <c r="A4" s="29" t="s">
        <v>10</v>
      </c>
      <c r="B4" s="30" t="s">
        <v>11</v>
      </c>
      <c r="C4" s="30" t="s">
        <v>9</v>
      </c>
      <c r="D4" s="31" t="s">
        <v>5</v>
      </c>
      <c r="E4" s="31" t="s">
        <v>6</v>
      </c>
      <c r="F4" s="31" t="s">
        <v>7</v>
      </c>
      <c r="G4" s="46" t="s">
        <v>8</v>
      </c>
      <c r="H4" s="47"/>
      <c r="I4" s="56" t="s">
        <v>2</v>
      </c>
      <c r="J4" s="49" t="s">
        <v>3</v>
      </c>
      <c r="K4" s="48" t="s">
        <v>14</v>
      </c>
      <c r="L4" s="48" t="s">
        <v>14</v>
      </c>
      <c r="M4" s="29" t="s">
        <v>10</v>
      </c>
      <c r="N4" s="80" t="s">
        <v>11</v>
      </c>
      <c r="O4" s="61" t="s">
        <v>2</v>
      </c>
      <c r="P4" s="45" t="s">
        <v>3</v>
      </c>
      <c r="Q4" s="45" t="s">
        <v>17</v>
      </c>
      <c r="R4" s="45" t="s">
        <v>12</v>
      </c>
      <c r="S4" s="45" t="s">
        <v>16</v>
      </c>
      <c r="T4" s="61" t="s">
        <v>23</v>
      </c>
      <c r="U4" s="71" t="s">
        <v>24</v>
      </c>
      <c r="V4" s="67" t="s">
        <v>18</v>
      </c>
      <c r="W4" s="36" t="s">
        <v>1</v>
      </c>
      <c r="X4" s="41" t="s">
        <v>31</v>
      </c>
      <c r="Y4" s="41" t="s">
        <v>30</v>
      </c>
      <c r="Z4" s="41" t="s">
        <v>29</v>
      </c>
      <c r="AA4" s="41" t="s">
        <v>28</v>
      </c>
      <c r="AB4" s="41" t="s">
        <v>25</v>
      </c>
      <c r="AC4" s="41" t="s">
        <v>27</v>
      </c>
      <c r="AD4" s="42" t="s">
        <v>0</v>
      </c>
      <c r="AE4" s="88" t="s">
        <v>42</v>
      </c>
      <c r="AF4" s="92" t="s">
        <v>43</v>
      </c>
      <c r="AG4" s="90" t="s">
        <v>44</v>
      </c>
      <c r="AH4" s="94" t="s">
        <v>45</v>
      </c>
      <c r="AI4" s="96" t="s">
        <v>46</v>
      </c>
      <c r="AJ4" s="98" t="s">
        <v>47</v>
      </c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</row>
    <row r="5" spans="1:63" ht="15" x14ac:dyDescent="0.25">
      <c r="A5" s="7">
        <v>42370</v>
      </c>
      <c r="B5" s="8" t="str">
        <f t="shared" ref="B5:B67" si="0">CHOOSE(WEEKDAY(A5,2),"lun","mar","mer","gio","ven","sab","dom")</f>
        <v>ven</v>
      </c>
      <c r="C5" s="8">
        <f t="shared" ref="C5:C67" si="1">_xlfn.ISOWEEKNUM(A5)</f>
        <v>53</v>
      </c>
      <c r="D5" s="8">
        <f t="shared" ref="D5:D67" si="2">DAY(A5)</f>
        <v>1</v>
      </c>
      <c r="E5" s="8">
        <f t="shared" ref="E5:E67" si="3">MONTH(A5)</f>
        <v>1</v>
      </c>
      <c r="F5" s="9">
        <f t="shared" ref="F5:F67" si="4">YEAR(A5)</f>
        <v>2016</v>
      </c>
      <c r="G5" s="7">
        <f>DATE(F5-1,E5,D5+1)</f>
        <v>42006</v>
      </c>
      <c r="H5" s="8" t="str">
        <f t="shared" ref="H5:H64" si="5">CHOOSE(WEEKDAY(G5,2),"lun","mar","mer","gio","ven","sab","dom")</f>
        <v>ven</v>
      </c>
      <c r="I5" s="57">
        <v>5</v>
      </c>
      <c r="J5" s="10">
        <v>36</v>
      </c>
      <c r="K5" s="33">
        <f>+I5/J5</f>
        <v>0.1388888888888889</v>
      </c>
      <c r="L5" s="11">
        <f>+I5/J5*10</f>
        <v>1.3888888888888888</v>
      </c>
      <c r="M5" s="7">
        <v>42370</v>
      </c>
      <c r="N5" s="8" t="str">
        <f t="shared" ref="N5:N68" si="6">CHOOSE(WEEKDAY(M5,2),"lun","mar","mer","gio","ven","sab","dom")</f>
        <v>ven</v>
      </c>
      <c r="O5" s="77">
        <v>34</v>
      </c>
      <c r="P5" s="16">
        <v>36</v>
      </c>
      <c r="Q5" s="33">
        <f t="shared" ref="Q5" si="7">+O5/P5</f>
        <v>0.94444444444444442</v>
      </c>
      <c r="R5" s="11">
        <f t="shared" ref="R5" si="8">+O5/P5*10</f>
        <v>9.4444444444444446</v>
      </c>
      <c r="S5" s="32">
        <f t="shared" ref="S5:S67" si="9">+(R5-L5)/L5</f>
        <v>5.8</v>
      </c>
      <c r="T5" s="62">
        <v>44</v>
      </c>
      <c r="U5" s="72">
        <v>0</v>
      </c>
      <c r="V5" s="68"/>
      <c r="W5" s="28" t="str">
        <f t="shared" ref="W5:W36" si="10">IF(AC5&lt;=T5,"OK","AUMENTA")</f>
        <v>AUMENTA</v>
      </c>
      <c r="X5" s="37">
        <f t="shared" ref="X5:AA5" si="11">+Y5+10</f>
        <v>122.49083333333334</v>
      </c>
      <c r="Y5" s="37">
        <f t="shared" si="11"/>
        <v>112.49083333333334</v>
      </c>
      <c r="Z5" s="37">
        <f t="shared" si="11"/>
        <v>102.49083333333334</v>
      </c>
      <c r="AA5" s="37">
        <f t="shared" si="11"/>
        <v>92.490833333333342</v>
      </c>
      <c r="AB5" s="37">
        <f>+AC5+10</f>
        <v>82.490833333333342</v>
      </c>
      <c r="AC5" s="37">
        <f>CHOOSE(AD5,AE5,AF5,AG5,AH5,AI5,AJ5)</f>
        <v>72.490833333333342</v>
      </c>
      <c r="AD5" s="43">
        <v>1</v>
      </c>
      <c r="AE5" s="44">
        <f>(0.2727*$R5^2+1.5*$R5+34)</f>
        <v>72.490833333333342</v>
      </c>
      <c r="AF5" s="13">
        <f>(0.2727*R5^2+2*R5+39)</f>
        <v>82.213055555555556</v>
      </c>
      <c r="AG5" s="13">
        <f>(0.2727*R5^2+3*R5+44)</f>
        <v>96.657499999999999</v>
      </c>
      <c r="AH5" s="13">
        <f>(0.2727*R5^2+4*R5+49)</f>
        <v>111.10194444444444</v>
      </c>
      <c r="AI5" s="13">
        <f>(0.2727*R5^2+4.5*R5+59)</f>
        <v>125.82416666666667</v>
      </c>
      <c r="AJ5" s="13">
        <f>(0.2727*R5^2+5*R5+69)</f>
        <v>140.54638888888888</v>
      </c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</row>
    <row r="6" spans="1:63" ht="15" x14ac:dyDescent="0.25">
      <c r="A6" s="7">
        <f t="shared" ref="A6:A68" si="12">+A5+1</f>
        <v>42371</v>
      </c>
      <c r="B6" s="8" t="str">
        <f t="shared" si="0"/>
        <v>sab</v>
      </c>
      <c r="C6" s="8">
        <f t="shared" si="1"/>
        <v>53</v>
      </c>
      <c r="D6" s="8">
        <f t="shared" si="2"/>
        <v>2</v>
      </c>
      <c r="E6" s="8">
        <f t="shared" si="3"/>
        <v>1</v>
      </c>
      <c r="F6" s="9">
        <f t="shared" si="4"/>
        <v>2016</v>
      </c>
      <c r="G6" s="7">
        <f t="shared" ref="G6:G64" si="13">DATE(F6-1,E6,D6+1)</f>
        <v>42007</v>
      </c>
      <c r="H6" s="8" t="str">
        <f t="shared" si="5"/>
        <v>sab</v>
      </c>
      <c r="I6" s="57">
        <v>15</v>
      </c>
      <c r="J6" s="10">
        <v>36</v>
      </c>
      <c r="K6" s="33">
        <f t="shared" ref="K6:K69" si="14">+I6/J6</f>
        <v>0.41666666666666669</v>
      </c>
      <c r="L6" s="11">
        <f t="shared" ref="L6:L69" si="15">+I6/J6*10</f>
        <v>4.166666666666667</v>
      </c>
      <c r="M6" s="7">
        <f t="shared" ref="M6:M69" si="16">+M5+1</f>
        <v>42371</v>
      </c>
      <c r="N6" s="8" t="str">
        <f t="shared" si="6"/>
        <v>sab</v>
      </c>
      <c r="O6" s="77">
        <v>29</v>
      </c>
      <c r="P6" s="16">
        <v>36</v>
      </c>
      <c r="Q6" s="33">
        <f t="shared" ref="Q6:Q69" si="17">+O6/P6</f>
        <v>0.80555555555555558</v>
      </c>
      <c r="R6" s="11">
        <f t="shared" ref="R6:R69" si="18">+O6/P6*10</f>
        <v>8.0555555555555554</v>
      </c>
      <c r="S6" s="32">
        <f t="shared" si="9"/>
        <v>0.93333333333333313</v>
      </c>
      <c r="T6" s="62">
        <v>44</v>
      </c>
      <c r="U6" s="72">
        <v>0</v>
      </c>
      <c r="V6" s="68"/>
      <c r="W6" s="28" t="str">
        <f t="shared" si="10"/>
        <v>AUMENTA</v>
      </c>
      <c r="X6" s="37">
        <f t="shared" ref="X6" si="19">+Y6+10</f>
        <v>113.779375</v>
      </c>
      <c r="Y6" s="37">
        <f t="shared" ref="Y6" si="20">+Z6+10</f>
        <v>103.779375</v>
      </c>
      <c r="Z6" s="37">
        <f t="shared" ref="Z6" si="21">+AA6+10</f>
        <v>93.779375000000002</v>
      </c>
      <c r="AA6" s="37">
        <f t="shared" ref="AA6" si="22">+AB6+10</f>
        <v>83.779375000000002</v>
      </c>
      <c r="AB6" s="37">
        <f t="shared" ref="AB6:AB69" si="23">+AC6+10</f>
        <v>73.779375000000002</v>
      </c>
      <c r="AC6" s="37">
        <f t="shared" ref="AC6:AC69" si="24">CHOOSE(AD6,AE6,AF6,AG6,AH6,AI6,AJ6)</f>
        <v>63.779375000000002</v>
      </c>
      <c r="AD6" s="43">
        <v>1</v>
      </c>
      <c r="AE6" s="44">
        <f t="shared" ref="AE6:AE69" si="25">(0.2727*$R6^2+1.5*$R6+34)</f>
        <v>63.779375000000002</v>
      </c>
      <c r="AF6" s="13">
        <f t="shared" ref="AF6:AF69" si="26">(0.2727*R6^2+2*R6+39)</f>
        <v>72.807152777777773</v>
      </c>
      <c r="AG6" s="13">
        <f t="shared" ref="AG6:AG69" si="27">(0.2727*R6^2+3*R6+44)</f>
        <v>85.86270833333333</v>
      </c>
      <c r="AH6" s="13">
        <f t="shared" ref="AH6:AH69" si="28">(0.2727*R6^2+4*R6+49)</f>
        <v>98.918263888888887</v>
      </c>
      <c r="AI6" s="13">
        <f t="shared" ref="AI6:AI69" si="29">(0.2727*R6^2+4.5*R6+59)</f>
        <v>112.94604166666667</v>
      </c>
      <c r="AJ6" s="13">
        <f t="shared" ref="AJ6:AJ69" si="30">(0.2727*R6^2+5*R6+69)</f>
        <v>126.97381944444444</v>
      </c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</row>
    <row r="7" spans="1:63" ht="15" x14ac:dyDescent="0.25">
      <c r="A7" s="7">
        <f t="shared" si="12"/>
        <v>42372</v>
      </c>
      <c r="B7" s="8" t="str">
        <f t="shared" si="0"/>
        <v>dom</v>
      </c>
      <c r="C7" s="8">
        <f t="shared" si="1"/>
        <v>53</v>
      </c>
      <c r="D7" s="8">
        <f t="shared" si="2"/>
        <v>3</v>
      </c>
      <c r="E7" s="8">
        <f t="shared" si="3"/>
        <v>1</v>
      </c>
      <c r="F7" s="9">
        <f t="shared" si="4"/>
        <v>2016</v>
      </c>
      <c r="G7" s="7">
        <f t="shared" si="13"/>
        <v>42008</v>
      </c>
      <c r="H7" s="8" t="str">
        <f t="shared" si="5"/>
        <v>dom</v>
      </c>
      <c r="I7" s="57">
        <v>11</v>
      </c>
      <c r="J7" s="10">
        <v>36</v>
      </c>
      <c r="K7" s="33">
        <f t="shared" si="14"/>
        <v>0.30555555555555558</v>
      </c>
      <c r="L7" s="11">
        <f t="shared" si="15"/>
        <v>3.0555555555555558</v>
      </c>
      <c r="M7" s="7">
        <f t="shared" si="16"/>
        <v>42372</v>
      </c>
      <c r="N7" s="8" t="str">
        <f t="shared" si="6"/>
        <v>dom</v>
      </c>
      <c r="O7" s="77">
        <v>14</v>
      </c>
      <c r="P7" s="16">
        <v>36</v>
      </c>
      <c r="Q7" s="33">
        <f t="shared" si="17"/>
        <v>0.3888888888888889</v>
      </c>
      <c r="R7" s="11">
        <f t="shared" si="18"/>
        <v>3.8888888888888888</v>
      </c>
      <c r="S7" s="32">
        <f t="shared" si="9"/>
        <v>0.2727272727272726</v>
      </c>
      <c r="T7" s="62">
        <v>44</v>
      </c>
      <c r="U7" s="72">
        <v>0</v>
      </c>
      <c r="V7" s="68"/>
      <c r="W7" s="28" t="str">
        <f t="shared" si="10"/>
        <v>AUMENTA</v>
      </c>
      <c r="X7" s="37">
        <f t="shared" ref="X7" si="31">+Y7+10</f>
        <v>100.90194444444444</v>
      </c>
      <c r="Y7" s="37">
        <f t="shared" ref="Y7" si="32">+Z7+10</f>
        <v>90.901944444444439</v>
      </c>
      <c r="Z7" s="37">
        <f t="shared" ref="Z7" si="33">+AA7+10</f>
        <v>80.901944444444439</v>
      </c>
      <c r="AA7" s="37">
        <f t="shared" ref="AA7" si="34">+AB7+10</f>
        <v>70.901944444444439</v>
      </c>
      <c r="AB7" s="37">
        <f t="shared" si="23"/>
        <v>60.901944444444446</v>
      </c>
      <c r="AC7" s="37">
        <f t="shared" si="24"/>
        <v>50.901944444444446</v>
      </c>
      <c r="AD7" s="43">
        <v>2</v>
      </c>
      <c r="AE7" s="44">
        <f t="shared" si="25"/>
        <v>43.957499999999996</v>
      </c>
      <c r="AF7" s="13">
        <f t="shared" si="26"/>
        <v>50.901944444444446</v>
      </c>
      <c r="AG7" s="13">
        <f t="shared" si="27"/>
        <v>59.790833333333332</v>
      </c>
      <c r="AH7" s="13">
        <f t="shared" si="28"/>
        <v>68.679722222222225</v>
      </c>
      <c r="AI7" s="13">
        <f t="shared" si="29"/>
        <v>80.624166666666667</v>
      </c>
      <c r="AJ7" s="13">
        <f t="shared" si="30"/>
        <v>92.56861111111111</v>
      </c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ht="15" x14ac:dyDescent="0.25">
      <c r="A8" s="7">
        <f t="shared" si="12"/>
        <v>42373</v>
      </c>
      <c r="B8" s="8" t="str">
        <f t="shared" si="0"/>
        <v>lun</v>
      </c>
      <c r="C8" s="8">
        <f t="shared" si="1"/>
        <v>1</v>
      </c>
      <c r="D8" s="8">
        <f t="shared" si="2"/>
        <v>4</v>
      </c>
      <c r="E8" s="8">
        <f t="shared" si="3"/>
        <v>1</v>
      </c>
      <c r="F8" s="9">
        <f t="shared" si="4"/>
        <v>2016</v>
      </c>
      <c r="G8" s="7">
        <f t="shared" si="13"/>
        <v>42009</v>
      </c>
      <c r="H8" s="8" t="str">
        <f t="shared" si="5"/>
        <v>lun</v>
      </c>
      <c r="I8" s="57">
        <v>5</v>
      </c>
      <c r="J8" s="10">
        <v>36</v>
      </c>
      <c r="K8" s="33">
        <f t="shared" si="14"/>
        <v>0.1388888888888889</v>
      </c>
      <c r="L8" s="11">
        <f t="shared" si="15"/>
        <v>1.3888888888888888</v>
      </c>
      <c r="M8" s="7">
        <f t="shared" si="16"/>
        <v>42373</v>
      </c>
      <c r="N8" s="8" t="str">
        <f t="shared" si="6"/>
        <v>lun</v>
      </c>
      <c r="O8" s="77">
        <v>12</v>
      </c>
      <c r="P8" s="16">
        <v>36</v>
      </c>
      <c r="Q8" s="33">
        <f t="shared" si="17"/>
        <v>0.33333333333333331</v>
      </c>
      <c r="R8" s="11">
        <f t="shared" si="18"/>
        <v>3.333333333333333</v>
      </c>
      <c r="S8" s="32">
        <f t="shared" si="9"/>
        <v>1.4</v>
      </c>
      <c r="T8" s="62">
        <v>44</v>
      </c>
      <c r="U8" s="72">
        <v>0</v>
      </c>
      <c r="V8" s="68"/>
      <c r="W8" s="28" t="str">
        <f t="shared" si="10"/>
        <v>OK</v>
      </c>
      <c r="X8" s="37">
        <f t="shared" ref="X8" si="35">+Y8+10</f>
        <v>92.03</v>
      </c>
      <c r="Y8" s="37">
        <f t="shared" ref="Y8" si="36">+Z8+10</f>
        <v>82.03</v>
      </c>
      <c r="Z8" s="37">
        <f t="shared" ref="Z8" si="37">+AA8+10</f>
        <v>72.03</v>
      </c>
      <c r="AA8" s="37">
        <f t="shared" ref="AA8" si="38">+AB8+10</f>
        <v>62.03</v>
      </c>
      <c r="AB8" s="37">
        <f t="shared" si="23"/>
        <v>52.03</v>
      </c>
      <c r="AC8" s="37">
        <f t="shared" si="24"/>
        <v>42.03</v>
      </c>
      <c r="AD8" s="43">
        <v>1</v>
      </c>
      <c r="AE8" s="44">
        <f t="shared" si="25"/>
        <v>42.03</v>
      </c>
      <c r="AF8" s="13">
        <f t="shared" si="26"/>
        <v>48.696666666666665</v>
      </c>
      <c r="AG8" s="13">
        <f t="shared" si="27"/>
        <v>57.03</v>
      </c>
      <c r="AH8" s="13">
        <f t="shared" si="28"/>
        <v>65.36333333333333</v>
      </c>
      <c r="AI8" s="13">
        <f t="shared" si="29"/>
        <v>77.03</v>
      </c>
      <c r="AJ8" s="13">
        <f t="shared" si="30"/>
        <v>88.696666666666658</v>
      </c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</row>
    <row r="9" spans="1:63" ht="15" x14ac:dyDescent="0.25">
      <c r="A9" s="7">
        <f t="shared" si="12"/>
        <v>42374</v>
      </c>
      <c r="B9" s="8" t="str">
        <f t="shared" si="0"/>
        <v>mar</v>
      </c>
      <c r="C9" s="8">
        <f t="shared" si="1"/>
        <v>1</v>
      </c>
      <c r="D9" s="8">
        <f t="shared" si="2"/>
        <v>5</v>
      </c>
      <c r="E9" s="8">
        <f t="shared" si="3"/>
        <v>1</v>
      </c>
      <c r="F9" s="9">
        <f t="shared" si="4"/>
        <v>2016</v>
      </c>
      <c r="G9" s="7">
        <f t="shared" si="13"/>
        <v>42010</v>
      </c>
      <c r="H9" s="8" t="str">
        <f t="shared" si="5"/>
        <v>mar</v>
      </c>
      <c r="I9" s="57">
        <v>2</v>
      </c>
      <c r="J9" s="10">
        <v>36</v>
      </c>
      <c r="K9" s="33">
        <f t="shared" si="14"/>
        <v>5.5555555555555552E-2</v>
      </c>
      <c r="L9" s="11">
        <f t="shared" si="15"/>
        <v>0.55555555555555558</v>
      </c>
      <c r="M9" s="7">
        <f t="shared" si="16"/>
        <v>42374</v>
      </c>
      <c r="N9" s="8" t="str">
        <f t="shared" si="6"/>
        <v>mar</v>
      </c>
      <c r="O9" s="77">
        <v>3</v>
      </c>
      <c r="P9" s="16">
        <v>36</v>
      </c>
      <c r="Q9" s="33">
        <f t="shared" si="17"/>
        <v>8.3333333333333329E-2</v>
      </c>
      <c r="R9" s="11">
        <f t="shared" si="18"/>
        <v>0.83333333333333326</v>
      </c>
      <c r="S9" s="32">
        <f t="shared" si="9"/>
        <v>0.49999999999999978</v>
      </c>
      <c r="T9" s="62">
        <v>44</v>
      </c>
      <c r="U9" s="72">
        <v>0</v>
      </c>
      <c r="V9" s="68"/>
      <c r="W9" s="28" t="str">
        <f t="shared" si="10"/>
        <v>OK</v>
      </c>
      <c r="X9" s="37">
        <f t="shared" ref="X9" si="39">+Y9+10</f>
        <v>85.439374999999998</v>
      </c>
      <c r="Y9" s="37">
        <f t="shared" ref="Y9" si="40">+Z9+10</f>
        <v>75.439374999999998</v>
      </c>
      <c r="Z9" s="37">
        <f t="shared" ref="Z9" si="41">+AA9+10</f>
        <v>65.439374999999998</v>
      </c>
      <c r="AA9" s="37">
        <f t="shared" ref="AA9" si="42">+AB9+10</f>
        <v>55.439374999999998</v>
      </c>
      <c r="AB9" s="37">
        <f t="shared" si="23"/>
        <v>45.439374999999998</v>
      </c>
      <c r="AC9" s="37">
        <f t="shared" si="24"/>
        <v>35.439374999999998</v>
      </c>
      <c r="AD9" s="43">
        <v>1</v>
      </c>
      <c r="AE9" s="44">
        <f t="shared" si="25"/>
        <v>35.439374999999998</v>
      </c>
      <c r="AF9" s="13">
        <f t="shared" si="26"/>
        <v>40.85604166666667</v>
      </c>
      <c r="AG9" s="13">
        <f t="shared" si="27"/>
        <v>46.689374999999998</v>
      </c>
      <c r="AH9" s="13">
        <f t="shared" si="28"/>
        <v>52.522708333333334</v>
      </c>
      <c r="AI9" s="13">
        <f t="shared" si="29"/>
        <v>62.939374999999998</v>
      </c>
      <c r="AJ9" s="13">
        <f t="shared" si="30"/>
        <v>73.35604166666667</v>
      </c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ht="15" x14ac:dyDescent="0.25">
      <c r="A10" s="7">
        <f t="shared" si="12"/>
        <v>42375</v>
      </c>
      <c r="B10" s="8" t="str">
        <f t="shared" si="0"/>
        <v>mer</v>
      </c>
      <c r="C10" s="8">
        <f t="shared" si="1"/>
        <v>1</v>
      </c>
      <c r="D10" s="8">
        <f t="shared" si="2"/>
        <v>6</v>
      </c>
      <c r="E10" s="8">
        <f t="shared" si="3"/>
        <v>1</v>
      </c>
      <c r="F10" s="9">
        <f t="shared" si="4"/>
        <v>2016</v>
      </c>
      <c r="G10" s="7">
        <f t="shared" si="13"/>
        <v>42011</v>
      </c>
      <c r="H10" s="8" t="str">
        <f t="shared" si="5"/>
        <v>mer</v>
      </c>
      <c r="I10" s="57">
        <v>9</v>
      </c>
      <c r="J10" s="10">
        <v>36</v>
      </c>
      <c r="K10" s="33">
        <f t="shared" si="14"/>
        <v>0.25</v>
      </c>
      <c r="L10" s="11">
        <f t="shared" si="15"/>
        <v>2.5</v>
      </c>
      <c r="M10" s="7">
        <f t="shared" si="16"/>
        <v>42375</v>
      </c>
      <c r="N10" s="8" t="str">
        <f t="shared" si="6"/>
        <v>mer</v>
      </c>
      <c r="O10" s="77">
        <v>0</v>
      </c>
      <c r="P10" s="16">
        <v>36</v>
      </c>
      <c r="Q10" s="33">
        <f t="shared" si="17"/>
        <v>0</v>
      </c>
      <c r="R10" s="11">
        <f t="shared" si="18"/>
        <v>0</v>
      </c>
      <c r="S10" s="32">
        <f t="shared" si="9"/>
        <v>-1</v>
      </c>
      <c r="T10" s="62">
        <v>44</v>
      </c>
      <c r="U10" s="72">
        <v>0</v>
      </c>
      <c r="V10" s="68"/>
      <c r="W10" s="28" t="str">
        <f t="shared" si="10"/>
        <v>OK</v>
      </c>
      <c r="X10" s="37">
        <f t="shared" ref="X10" si="43">+Y10+10</f>
        <v>84</v>
      </c>
      <c r="Y10" s="37">
        <f t="shared" ref="Y10" si="44">+Z10+10</f>
        <v>74</v>
      </c>
      <c r="Z10" s="37">
        <f t="shared" ref="Z10" si="45">+AA10+10</f>
        <v>64</v>
      </c>
      <c r="AA10" s="37">
        <f t="shared" ref="AA10" si="46">+AB10+10</f>
        <v>54</v>
      </c>
      <c r="AB10" s="37">
        <f t="shared" si="23"/>
        <v>44</v>
      </c>
      <c r="AC10" s="37">
        <f t="shared" si="24"/>
        <v>34</v>
      </c>
      <c r="AD10" s="43">
        <v>1</v>
      </c>
      <c r="AE10" s="44">
        <f t="shared" si="25"/>
        <v>34</v>
      </c>
      <c r="AF10" s="13">
        <f t="shared" si="26"/>
        <v>39</v>
      </c>
      <c r="AG10" s="13">
        <f t="shared" si="27"/>
        <v>44</v>
      </c>
      <c r="AH10" s="13">
        <f t="shared" si="28"/>
        <v>49</v>
      </c>
      <c r="AI10" s="13">
        <f t="shared" si="29"/>
        <v>59</v>
      </c>
      <c r="AJ10" s="13">
        <f t="shared" si="30"/>
        <v>69</v>
      </c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63" ht="15" x14ac:dyDescent="0.25">
      <c r="A11" s="7">
        <f t="shared" si="12"/>
        <v>42376</v>
      </c>
      <c r="B11" s="8" t="str">
        <f t="shared" si="0"/>
        <v>gio</v>
      </c>
      <c r="C11" s="8">
        <f t="shared" si="1"/>
        <v>1</v>
      </c>
      <c r="D11" s="8">
        <f t="shared" si="2"/>
        <v>7</v>
      </c>
      <c r="E11" s="8">
        <f t="shared" si="3"/>
        <v>1</v>
      </c>
      <c r="F11" s="9">
        <f t="shared" si="4"/>
        <v>2016</v>
      </c>
      <c r="G11" s="7">
        <f t="shared" si="13"/>
        <v>42012</v>
      </c>
      <c r="H11" s="8" t="str">
        <f t="shared" si="5"/>
        <v>gio</v>
      </c>
      <c r="I11" s="57">
        <v>6</v>
      </c>
      <c r="J11" s="10">
        <v>36</v>
      </c>
      <c r="K11" s="33">
        <f t="shared" si="14"/>
        <v>0.16666666666666666</v>
      </c>
      <c r="L11" s="11">
        <f t="shared" si="15"/>
        <v>1.6666666666666665</v>
      </c>
      <c r="M11" s="7">
        <f t="shared" si="16"/>
        <v>42376</v>
      </c>
      <c r="N11" s="8" t="str">
        <f t="shared" si="6"/>
        <v>gio</v>
      </c>
      <c r="O11" s="77">
        <v>6</v>
      </c>
      <c r="P11" s="16">
        <v>36</v>
      </c>
      <c r="Q11" s="33">
        <f t="shared" si="17"/>
        <v>0.16666666666666666</v>
      </c>
      <c r="R11" s="11">
        <f t="shared" si="18"/>
        <v>1.6666666666666665</v>
      </c>
      <c r="S11" s="32">
        <f t="shared" si="9"/>
        <v>0</v>
      </c>
      <c r="T11" s="62">
        <v>44</v>
      </c>
      <c r="U11" s="72">
        <v>0</v>
      </c>
      <c r="V11" s="68"/>
      <c r="W11" s="28" t="str">
        <f t="shared" si="10"/>
        <v>OK</v>
      </c>
      <c r="X11" s="37">
        <f t="shared" ref="X11" si="47">+Y11+10</f>
        <v>87.257499999999993</v>
      </c>
      <c r="Y11" s="37">
        <f t="shared" ref="Y11" si="48">+Z11+10</f>
        <v>77.257499999999993</v>
      </c>
      <c r="Z11" s="37">
        <f t="shared" ref="Z11" si="49">+AA11+10</f>
        <v>67.257499999999993</v>
      </c>
      <c r="AA11" s="37">
        <f t="shared" ref="AA11" si="50">+AB11+10</f>
        <v>57.2575</v>
      </c>
      <c r="AB11" s="37">
        <f t="shared" si="23"/>
        <v>47.2575</v>
      </c>
      <c r="AC11" s="37">
        <f t="shared" si="24"/>
        <v>37.2575</v>
      </c>
      <c r="AD11" s="43">
        <v>1</v>
      </c>
      <c r="AE11" s="44">
        <f t="shared" si="25"/>
        <v>37.2575</v>
      </c>
      <c r="AF11" s="13">
        <f t="shared" si="26"/>
        <v>43.090833333333336</v>
      </c>
      <c r="AG11" s="13">
        <f t="shared" si="27"/>
        <v>49.7575</v>
      </c>
      <c r="AH11" s="13">
        <f t="shared" si="28"/>
        <v>56.424166666666665</v>
      </c>
      <c r="AI11" s="13">
        <f t="shared" si="29"/>
        <v>67.257499999999993</v>
      </c>
      <c r="AJ11" s="13">
        <f t="shared" si="30"/>
        <v>78.090833333333336</v>
      </c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ht="15" x14ac:dyDescent="0.25">
      <c r="A12" s="7">
        <f t="shared" si="12"/>
        <v>42377</v>
      </c>
      <c r="B12" s="8" t="str">
        <f t="shared" si="0"/>
        <v>ven</v>
      </c>
      <c r="C12" s="8">
        <f t="shared" si="1"/>
        <v>1</v>
      </c>
      <c r="D12" s="8">
        <f t="shared" si="2"/>
        <v>8</v>
      </c>
      <c r="E12" s="8">
        <f t="shared" si="3"/>
        <v>1</v>
      </c>
      <c r="F12" s="9">
        <f t="shared" si="4"/>
        <v>2016</v>
      </c>
      <c r="G12" s="7">
        <f t="shared" si="13"/>
        <v>42013</v>
      </c>
      <c r="H12" s="8" t="str">
        <f t="shared" si="5"/>
        <v>ven</v>
      </c>
      <c r="I12" s="57">
        <v>1</v>
      </c>
      <c r="J12" s="10">
        <v>36</v>
      </c>
      <c r="K12" s="33">
        <f t="shared" si="14"/>
        <v>2.7777777777777776E-2</v>
      </c>
      <c r="L12" s="11">
        <f t="shared" si="15"/>
        <v>0.27777777777777779</v>
      </c>
      <c r="M12" s="7">
        <f t="shared" si="16"/>
        <v>42377</v>
      </c>
      <c r="N12" s="8" t="str">
        <f t="shared" si="6"/>
        <v>ven</v>
      </c>
      <c r="O12" s="77">
        <v>4</v>
      </c>
      <c r="P12" s="16">
        <v>36</v>
      </c>
      <c r="Q12" s="33">
        <f t="shared" si="17"/>
        <v>0.1111111111111111</v>
      </c>
      <c r="R12" s="11">
        <f t="shared" si="18"/>
        <v>1.1111111111111112</v>
      </c>
      <c r="S12" s="32">
        <f t="shared" si="9"/>
        <v>3</v>
      </c>
      <c r="T12" s="62">
        <v>44</v>
      </c>
      <c r="U12" s="72">
        <v>0</v>
      </c>
      <c r="V12" s="68"/>
      <c r="W12" s="28" t="str">
        <f t="shared" si="10"/>
        <v>OK</v>
      </c>
      <c r="X12" s="37">
        <f t="shared" ref="X12" si="51">+Y12+10</f>
        <v>86.00333333333333</v>
      </c>
      <c r="Y12" s="37">
        <f t="shared" ref="Y12" si="52">+Z12+10</f>
        <v>76.00333333333333</v>
      </c>
      <c r="Z12" s="37">
        <f t="shared" ref="Z12" si="53">+AA12+10</f>
        <v>66.00333333333333</v>
      </c>
      <c r="AA12" s="37">
        <f t="shared" ref="AA12" si="54">+AB12+10</f>
        <v>56.00333333333333</v>
      </c>
      <c r="AB12" s="37">
        <f t="shared" si="23"/>
        <v>46.00333333333333</v>
      </c>
      <c r="AC12" s="37">
        <f t="shared" si="24"/>
        <v>36.00333333333333</v>
      </c>
      <c r="AD12" s="43">
        <v>1</v>
      </c>
      <c r="AE12" s="44">
        <f t="shared" si="25"/>
        <v>36.00333333333333</v>
      </c>
      <c r="AF12" s="13">
        <f t="shared" si="26"/>
        <v>41.558888888888887</v>
      </c>
      <c r="AG12" s="13">
        <f t="shared" si="27"/>
        <v>47.67</v>
      </c>
      <c r="AH12" s="13">
        <f t="shared" si="28"/>
        <v>53.781111111111109</v>
      </c>
      <c r="AI12" s="13">
        <f t="shared" si="29"/>
        <v>64.336666666666673</v>
      </c>
      <c r="AJ12" s="13">
        <f t="shared" si="30"/>
        <v>74.892222222222216</v>
      </c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</row>
    <row r="13" spans="1:63" ht="15" x14ac:dyDescent="0.25">
      <c r="A13" s="7">
        <f t="shared" si="12"/>
        <v>42378</v>
      </c>
      <c r="B13" s="8" t="str">
        <f t="shared" si="0"/>
        <v>sab</v>
      </c>
      <c r="C13" s="8">
        <f t="shared" si="1"/>
        <v>1</v>
      </c>
      <c r="D13" s="8">
        <f t="shared" si="2"/>
        <v>9</v>
      </c>
      <c r="E13" s="8">
        <f t="shared" si="3"/>
        <v>1</v>
      </c>
      <c r="F13" s="9">
        <f t="shared" si="4"/>
        <v>2016</v>
      </c>
      <c r="G13" s="7">
        <f t="shared" si="13"/>
        <v>42014</v>
      </c>
      <c r="H13" s="8" t="str">
        <f t="shared" si="5"/>
        <v>sab</v>
      </c>
      <c r="I13" s="57">
        <v>3</v>
      </c>
      <c r="J13" s="10">
        <v>36</v>
      </c>
      <c r="K13" s="33">
        <f t="shared" si="14"/>
        <v>8.3333333333333329E-2</v>
      </c>
      <c r="L13" s="11">
        <f t="shared" si="15"/>
        <v>0.83333333333333326</v>
      </c>
      <c r="M13" s="7">
        <f t="shared" si="16"/>
        <v>42378</v>
      </c>
      <c r="N13" s="8" t="str">
        <f t="shared" si="6"/>
        <v>sab</v>
      </c>
      <c r="O13" s="77">
        <v>7</v>
      </c>
      <c r="P13" s="16">
        <v>36</v>
      </c>
      <c r="Q13" s="33">
        <f t="shared" si="17"/>
        <v>0.19444444444444445</v>
      </c>
      <c r="R13" s="11">
        <f t="shared" si="18"/>
        <v>1.9444444444444444</v>
      </c>
      <c r="S13" s="32">
        <f t="shared" si="9"/>
        <v>1.3333333333333335</v>
      </c>
      <c r="T13" s="62">
        <v>44</v>
      </c>
      <c r="U13" s="72">
        <v>0</v>
      </c>
      <c r="V13" s="68"/>
      <c r="W13" s="28" t="str">
        <f t="shared" si="10"/>
        <v>OK</v>
      </c>
      <c r="X13" s="37">
        <f t="shared" ref="X13" si="55">+Y13+10</f>
        <v>87.947708333333338</v>
      </c>
      <c r="Y13" s="37">
        <f t="shared" ref="Y13" si="56">+Z13+10</f>
        <v>77.947708333333338</v>
      </c>
      <c r="Z13" s="37">
        <f t="shared" ref="Z13" si="57">+AA13+10</f>
        <v>67.947708333333338</v>
      </c>
      <c r="AA13" s="37">
        <f t="shared" ref="AA13" si="58">+AB13+10</f>
        <v>57.947708333333331</v>
      </c>
      <c r="AB13" s="37">
        <f t="shared" si="23"/>
        <v>47.947708333333331</v>
      </c>
      <c r="AC13" s="37">
        <f t="shared" si="24"/>
        <v>37.947708333333331</v>
      </c>
      <c r="AD13" s="43">
        <v>1</v>
      </c>
      <c r="AE13" s="44">
        <f t="shared" si="25"/>
        <v>37.947708333333331</v>
      </c>
      <c r="AF13" s="13">
        <f t="shared" si="26"/>
        <v>43.919930555555553</v>
      </c>
      <c r="AG13" s="13">
        <f t="shared" si="27"/>
        <v>50.864375000000003</v>
      </c>
      <c r="AH13" s="13">
        <f t="shared" si="28"/>
        <v>57.808819444444445</v>
      </c>
      <c r="AI13" s="13">
        <f t="shared" si="29"/>
        <v>68.781041666666667</v>
      </c>
      <c r="AJ13" s="13">
        <f t="shared" si="30"/>
        <v>79.753263888888881</v>
      </c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 ht="15" x14ac:dyDescent="0.25">
      <c r="A14" s="7">
        <f t="shared" si="12"/>
        <v>42379</v>
      </c>
      <c r="B14" s="8" t="str">
        <f t="shared" si="0"/>
        <v>dom</v>
      </c>
      <c r="C14" s="8">
        <f t="shared" si="1"/>
        <v>1</v>
      </c>
      <c r="D14" s="8">
        <f t="shared" si="2"/>
        <v>10</v>
      </c>
      <c r="E14" s="8">
        <f t="shared" si="3"/>
        <v>1</v>
      </c>
      <c r="F14" s="9">
        <f t="shared" si="4"/>
        <v>2016</v>
      </c>
      <c r="G14" s="7">
        <f t="shared" si="13"/>
        <v>42015</v>
      </c>
      <c r="H14" s="8" t="str">
        <f t="shared" si="5"/>
        <v>dom</v>
      </c>
      <c r="I14" s="57">
        <v>2</v>
      </c>
      <c r="J14" s="10">
        <v>36</v>
      </c>
      <c r="K14" s="33">
        <f t="shared" si="14"/>
        <v>5.5555555555555552E-2</v>
      </c>
      <c r="L14" s="11">
        <f t="shared" si="15"/>
        <v>0.55555555555555558</v>
      </c>
      <c r="M14" s="7">
        <f t="shared" si="16"/>
        <v>42379</v>
      </c>
      <c r="N14" s="8" t="str">
        <f t="shared" si="6"/>
        <v>dom</v>
      </c>
      <c r="O14" s="77">
        <v>8</v>
      </c>
      <c r="P14" s="16">
        <v>36</v>
      </c>
      <c r="Q14" s="33">
        <f t="shared" si="17"/>
        <v>0.22222222222222221</v>
      </c>
      <c r="R14" s="11">
        <f t="shared" si="18"/>
        <v>2.2222222222222223</v>
      </c>
      <c r="S14" s="32">
        <f t="shared" si="9"/>
        <v>3</v>
      </c>
      <c r="T14" s="62">
        <v>44</v>
      </c>
      <c r="U14" s="72">
        <v>0</v>
      </c>
      <c r="V14" s="68"/>
      <c r="W14" s="28" t="str">
        <f t="shared" si="10"/>
        <v>OK</v>
      </c>
      <c r="X14" s="37">
        <f t="shared" ref="X14" si="59">+Y14+10</f>
        <v>88.68</v>
      </c>
      <c r="Y14" s="37">
        <f t="shared" ref="Y14" si="60">+Z14+10</f>
        <v>78.680000000000007</v>
      </c>
      <c r="Z14" s="37">
        <f t="shared" ref="Z14" si="61">+AA14+10</f>
        <v>68.680000000000007</v>
      </c>
      <c r="AA14" s="37">
        <f t="shared" ref="AA14" si="62">+AB14+10</f>
        <v>58.68</v>
      </c>
      <c r="AB14" s="37">
        <f t="shared" si="23"/>
        <v>48.68</v>
      </c>
      <c r="AC14" s="37">
        <f t="shared" si="24"/>
        <v>38.68</v>
      </c>
      <c r="AD14" s="43">
        <v>1</v>
      </c>
      <c r="AE14" s="44">
        <f t="shared" si="25"/>
        <v>38.68</v>
      </c>
      <c r="AF14" s="13">
        <f t="shared" si="26"/>
        <v>44.791111111111114</v>
      </c>
      <c r="AG14" s="13">
        <f t="shared" si="27"/>
        <v>52.013333333333335</v>
      </c>
      <c r="AH14" s="13">
        <f t="shared" si="28"/>
        <v>59.235555555555557</v>
      </c>
      <c r="AI14" s="13">
        <f t="shared" si="29"/>
        <v>70.346666666666664</v>
      </c>
      <c r="AJ14" s="13">
        <f t="shared" si="30"/>
        <v>81.457777777777778</v>
      </c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15.75" customHeight="1" x14ac:dyDescent="0.25">
      <c r="A15" s="7">
        <f t="shared" si="12"/>
        <v>42380</v>
      </c>
      <c r="B15" s="8" t="str">
        <f t="shared" si="0"/>
        <v>lun</v>
      </c>
      <c r="C15" s="8">
        <f t="shared" si="1"/>
        <v>2</v>
      </c>
      <c r="D15" s="8">
        <f t="shared" si="2"/>
        <v>11</v>
      </c>
      <c r="E15" s="8">
        <f t="shared" si="3"/>
        <v>1</v>
      </c>
      <c r="F15" s="9">
        <f t="shared" si="4"/>
        <v>2016</v>
      </c>
      <c r="G15" s="7">
        <f t="shared" si="13"/>
        <v>42016</v>
      </c>
      <c r="H15" s="8" t="str">
        <f t="shared" si="5"/>
        <v>lun</v>
      </c>
      <c r="I15" s="57">
        <v>17</v>
      </c>
      <c r="J15" s="10">
        <v>36</v>
      </c>
      <c r="K15" s="33">
        <f t="shared" si="14"/>
        <v>0.47222222222222221</v>
      </c>
      <c r="L15" s="11">
        <f t="shared" si="15"/>
        <v>4.7222222222222223</v>
      </c>
      <c r="M15" s="7">
        <f t="shared" si="16"/>
        <v>42380</v>
      </c>
      <c r="N15" s="8" t="str">
        <f t="shared" si="6"/>
        <v>lun</v>
      </c>
      <c r="O15" s="77">
        <v>11</v>
      </c>
      <c r="P15" s="16">
        <v>36</v>
      </c>
      <c r="Q15" s="33">
        <f t="shared" si="17"/>
        <v>0.30555555555555558</v>
      </c>
      <c r="R15" s="11">
        <f t="shared" si="18"/>
        <v>3.0555555555555558</v>
      </c>
      <c r="S15" s="32">
        <f t="shared" si="9"/>
        <v>-0.3529411764705882</v>
      </c>
      <c r="T15" s="62">
        <v>44</v>
      </c>
      <c r="U15" s="72">
        <v>0</v>
      </c>
      <c r="V15" s="68"/>
      <c r="W15" s="28" t="str">
        <f t="shared" si="10"/>
        <v>OK</v>
      </c>
      <c r="X15" s="37">
        <f t="shared" ref="X15" si="63">+Y15+10</f>
        <v>91.12937500000001</v>
      </c>
      <c r="Y15" s="37">
        <f t="shared" ref="Y15" si="64">+Z15+10</f>
        <v>81.12937500000001</v>
      </c>
      <c r="Z15" s="37">
        <f t="shared" ref="Z15" si="65">+AA15+10</f>
        <v>71.12937500000001</v>
      </c>
      <c r="AA15" s="37">
        <f t="shared" ref="AA15" si="66">+AB15+10</f>
        <v>61.129375000000003</v>
      </c>
      <c r="AB15" s="37">
        <f t="shared" si="23"/>
        <v>51.129375000000003</v>
      </c>
      <c r="AC15" s="37">
        <f t="shared" si="24"/>
        <v>41.129375000000003</v>
      </c>
      <c r="AD15" s="43">
        <v>1</v>
      </c>
      <c r="AE15" s="44">
        <f t="shared" si="25"/>
        <v>41.129375000000003</v>
      </c>
      <c r="AF15" s="13">
        <f t="shared" si="26"/>
        <v>47.657152777777782</v>
      </c>
      <c r="AG15" s="13">
        <f t="shared" si="27"/>
        <v>55.712708333333339</v>
      </c>
      <c r="AH15" s="13">
        <f t="shared" si="28"/>
        <v>63.768263888888889</v>
      </c>
      <c r="AI15" s="13">
        <f t="shared" si="29"/>
        <v>75.296041666666667</v>
      </c>
      <c r="AJ15" s="13">
        <f t="shared" si="30"/>
        <v>86.823819444444439</v>
      </c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5" x14ac:dyDescent="0.25">
      <c r="A16" s="7">
        <f t="shared" si="12"/>
        <v>42381</v>
      </c>
      <c r="B16" s="8" t="str">
        <f t="shared" si="0"/>
        <v>mar</v>
      </c>
      <c r="C16" s="8">
        <f t="shared" si="1"/>
        <v>2</v>
      </c>
      <c r="D16" s="8">
        <f t="shared" si="2"/>
        <v>12</v>
      </c>
      <c r="E16" s="8">
        <f t="shared" si="3"/>
        <v>1</v>
      </c>
      <c r="F16" s="9">
        <f t="shared" si="4"/>
        <v>2016</v>
      </c>
      <c r="G16" s="7">
        <f t="shared" si="13"/>
        <v>42017</v>
      </c>
      <c r="H16" s="8" t="str">
        <f t="shared" si="5"/>
        <v>mar</v>
      </c>
      <c r="I16" s="57">
        <v>27</v>
      </c>
      <c r="J16" s="10">
        <v>36</v>
      </c>
      <c r="K16" s="33">
        <f t="shared" si="14"/>
        <v>0.75</v>
      </c>
      <c r="L16" s="11">
        <f t="shared" si="15"/>
        <v>7.5</v>
      </c>
      <c r="M16" s="7">
        <f t="shared" si="16"/>
        <v>42381</v>
      </c>
      <c r="N16" s="8" t="str">
        <f t="shared" si="6"/>
        <v>mar</v>
      </c>
      <c r="O16" s="77">
        <v>12</v>
      </c>
      <c r="P16" s="16">
        <v>36</v>
      </c>
      <c r="Q16" s="33">
        <f t="shared" si="17"/>
        <v>0.33333333333333331</v>
      </c>
      <c r="R16" s="11">
        <f t="shared" si="18"/>
        <v>3.333333333333333</v>
      </c>
      <c r="S16" s="32">
        <f t="shared" si="9"/>
        <v>-0.55555555555555558</v>
      </c>
      <c r="T16" s="62">
        <v>44</v>
      </c>
      <c r="U16" s="72">
        <v>0</v>
      </c>
      <c r="V16" s="68"/>
      <c r="W16" s="28" t="str">
        <f t="shared" si="10"/>
        <v>OK</v>
      </c>
      <c r="X16" s="37">
        <f t="shared" ref="X16" si="67">+Y16+10</f>
        <v>92.03</v>
      </c>
      <c r="Y16" s="37">
        <f t="shared" ref="Y16" si="68">+Z16+10</f>
        <v>82.03</v>
      </c>
      <c r="Z16" s="37">
        <f t="shared" ref="Z16" si="69">+AA16+10</f>
        <v>72.03</v>
      </c>
      <c r="AA16" s="37">
        <f t="shared" ref="AA16" si="70">+AB16+10</f>
        <v>62.03</v>
      </c>
      <c r="AB16" s="37">
        <f t="shared" si="23"/>
        <v>52.03</v>
      </c>
      <c r="AC16" s="37">
        <f t="shared" si="24"/>
        <v>42.03</v>
      </c>
      <c r="AD16" s="43">
        <v>1</v>
      </c>
      <c r="AE16" s="44">
        <f t="shared" si="25"/>
        <v>42.03</v>
      </c>
      <c r="AF16" s="13">
        <f t="shared" si="26"/>
        <v>48.696666666666665</v>
      </c>
      <c r="AG16" s="13">
        <f t="shared" si="27"/>
        <v>57.03</v>
      </c>
      <c r="AH16" s="13">
        <f t="shared" si="28"/>
        <v>65.36333333333333</v>
      </c>
      <c r="AI16" s="13">
        <f t="shared" si="29"/>
        <v>77.03</v>
      </c>
      <c r="AJ16" s="13">
        <f t="shared" si="30"/>
        <v>88.696666666666658</v>
      </c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</row>
    <row r="17" spans="1:63" ht="15" x14ac:dyDescent="0.25">
      <c r="A17" s="7">
        <f t="shared" si="12"/>
        <v>42382</v>
      </c>
      <c r="B17" s="8" t="str">
        <f t="shared" si="0"/>
        <v>mer</v>
      </c>
      <c r="C17" s="8">
        <f t="shared" si="1"/>
        <v>2</v>
      </c>
      <c r="D17" s="8">
        <f t="shared" si="2"/>
        <v>13</v>
      </c>
      <c r="E17" s="8">
        <f t="shared" si="3"/>
        <v>1</v>
      </c>
      <c r="F17" s="9">
        <f t="shared" si="4"/>
        <v>2016</v>
      </c>
      <c r="G17" s="7">
        <f t="shared" si="13"/>
        <v>42018</v>
      </c>
      <c r="H17" s="8" t="str">
        <f t="shared" si="5"/>
        <v>mer</v>
      </c>
      <c r="I17" s="57">
        <v>27</v>
      </c>
      <c r="J17" s="10">
        <v>36</v>
      </c>
      <c r="K17" s="33">
        <f t="shared" si="14"/>
        <v>0.75</v>
      </c>
      <c r="L17" s="11">
        <f t="shared" si="15"/>
        <v>7.5</v>
      </c>
      <c r="M17" s="7">
        <f t="shared" si="16"/>
        <v>42382</v>
      </c>
      <c r="N17" s="8" t="str">
        <f t="shared" si="6"/>
        <v>mer</v>
      </c>
      <c r="O17" s="77">
        <v>22</v>
      </c>
      <c r="P17" s="16">
        <v>36</v>
      </c>
      <c r="Q17" s="33">
        <f t="shared" si="17"/>
        <v>0.61111111111111116</v>
      </c>
      <c r="R17" s="11">
        <f t="shared" si="18"/>
        <v>6.1111111111111116</v>
      </c>
      <c r="S17" s="32">
        <f t="shared" si="9"/>
        <v>-0.18518518518518512</v>
      </c>
      <c r="T17" s="62">
        <v>44</v>
      </c>
      <c r="U17" s="72">
        <v>0</v>
      </c>
      <c r="V17" s="68"/>
      <c r="W17" s="28" t="str">
        <f t="shared" si="10"/>
        <v>AUMENTA</v>
      </c>
      <c r="X17" s="37">
        <f t="shared" ref="X17" si="71">+Y17+10</f>
        <v>103.35083333333333</v>
      </c>
      <c r="Y17" s="37">
        <f t="shared" ref="Y17" si="72">+Z17+10</f>
        <v>93.350833333333327</v>
      </c>
      <c r="Z17" s="37">
        <f t="shared" ref="Z17" si="73">+AA17+10</f>
        <v>83.350833333333327</v>
      </c>
      <c r="AA17" s="37">
        <f t="shared" ref="AA17" si="74">+AB17+10</f>
        <v>73.350833333333327</v>
      </c>
      <c r="AB17" s="37">
        <f t="shared" si="23"/>
        <v>63.350833333333334</v>
      </c>
      <c r="AC17" s="37">
        <f t="shared" si="24"/>
        <v>53.350833333333334</v>
      </c>
      <c r="AD17" s="43">
        <v>1</v>
      </c>
      <c r="AE17" s="44">
        <f t="shared" si="25"/>
        <v>53.350833333333334</v>
      </c>
      <c r="AF17" s="13">
        <f t="shared" si="26"/>
        <v>61.406388888888891</v>
      </c>
      <c r="AG17" s="13">
        <f t="shared" si="27"/>
        <v>72.517500000000013</v>
      </c>
      <c r="AH17" s="13">
        <f t="shared" si="28"/>
        <v>83.628611111111113</v>
      </c>
      <c r="AI17" s="13">
        <f t="shared" si="29"/>
        <v>96.68416666666667</v>
      </c>
      <c r="AJ17" s="13">
        <f t="shared" si="30"/>
        <v>109.73972222222223</v>
      </c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</row>
    <row r="18" spans="1:63" ht="15" x14ac:dyDescent="0.25">
      <c r="A18" s="7">
        <f t="shared" si="12"/>
        <v>42383</v>
      </c>
      <c r="B18" s="8" t="str">
        <f t="shared" si="0"/>
        <v>gio</v>
      </c>
      <c r="C18" s="8">
        <f t="shared" si="1"/>
        <v>2</v>
      </c>
      <c r="D18" s="8">
        <f t="shared" si="2"/>
        <v>14</v>
      </c>
      <c r="E18" s="8">
        <f t="shared" si="3"/>
        <v>1</v>
      </c>
      <c r="F18" s="9">
        <f t="shared" si="4"/>
        <v>2016</v>
      </c>
      <c r="G18" s="7">
        <f t="shared" si="13"/>
        <v>42019</v>
      </c>
      <c r="H18" s="8" t="str">
        <f t="shared" si="5"/>
        <v>gio</v>
      </c>
      <c r="I18" s="57">
        <v>35</v>
      </c>
      <c r="J18" s="10">
        <v>36</v>
      </c>
      <c r="K18" s="33">
        <f t="shared" si="14"/>
        <v>0.97222222222222221</v>
      </c>
      <c r="L18" s="11">
        <f t="shared" si="15"/>
        <v>9.7222222222222214</v>
      </c>
      <c r="M18" s="7">
        <f t="shared" si="16"/>
        <v>42383</v>
      </c>
      <c r="N18" s="8" t="str">
        <f t="shared" si="6"/>
        <v>gio</v>
      </c>
      <c r="O18" s="77">
        <v>12</v>
      </c>
      <c r="P18" s="16">
        <v>36</v>
      </c>
      <c r="Q18" s="33">
        <f t="shared" si="17"/>
        <v>0.33333333333333331</v>
      </c>
      <c r="R18" s="11">
        <f t="shared" si="18"/>
        <v>3.333333333333333</v>
      </c>
      <c r="S18" s="32">
        <f t="shared" si="9"/>
        <v>-0.65714285714285714</v>
      </c>
      <c r="T18" s="62">
        <v>44</v>
      </c>
      <c r="U18" s="72">
        <v>0</v>
      </c>
      <c r="V18" s="68"/>
      <c r="W18" s="28" t="str">
        <f t="shared" si="10"/>
        <v>OK</v>
      </c>
      <c r="X18" s="37">
        <f t="shared" ref="X18" si="75">+Y18+10</f>
        <v>92.03</v>
      </c>
      <c r="Y18" s="37">
        <f t="shared" ref="Y18" si="76">+Z18+10</f>
        <v>82.03</v>
      </c>
      <c r="Z18" s="37">
        <f t="shared" ref="Z18" si="77">+AA18+10</f>
        <v>72.03</v>
      </c>
      <c r="AA18" s="37">
        <f t="shared" ref="AA18" si="78">+AB18+10</f>
        <v>62.03</v>
      </c>
      <c r="AB18" s="37">
        <f t="shared" si="23"/>
        <v>52.03</v>
      </c>
      <c r="AC18" s="37">
        <f t="shared" si="24"/>
        <v>42.03</v>
      </c>
      <c r="AD18" s="43">
        <v>1</v>
      </c>
      <c r="AE18" s="44">
        <f t="shared" si="25"/>
        <v>42.03</v>
      </c>
      <c r="AF18" s="13">
        <f t="shared" si="26"/>
        <v>48.696666666666665</v>
      </c>
      <c r="AG18" s="13">
        <f t="shared" si="27"/>
        <v>57.03</v>
      </c>
      <c r="AH18" s="13">
        <f t="shared" si="28"/>
        <v>65.36333333333333</v>
      </c>
      <c r="AI18" s="13">
        <f t="shared" si="29"/>
        <v>77.03</v>
      </c>
      <c r="AJ18" s="13">
        <f t="shared" si="30"/>
        <v>88.696666666666658</v>
      </c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</row>
    <row r="19" spans="1:63" ht="15.75" customHeight="1" x14ac:dyDescent="0.25">
      <c r="A19" s="7">
        <f t="shared" si="12"/>
        <v>42384</v>
      </c>
      <c r="B19" s="8" t="str">
        <f t="shared" si="0"/>
        <v>ven</v>
      </c>
      <c r="C19" s="8">
        <f t="shared" si="1"/>
        <v>2</v>
      </c>
      <c r="D19" s="8">
        <f t="shared" si="2"/>
        <v>15</v>
      </c>
      <c r="E19" s="8">
        <f t="shared" si="3"/>
        <v>1</v>
      </c>
      <c r="F19" s="9">
        <f t="shared" si="4"/>
        <v>2016</v>
      </c>
      <c r="G19" s="7">
        <f t="shared" si="13"/>
        <v>42020</v>
      </c>
      <c r="H19" s="8" t="str">
        <f t="shared" si="5"/>
        <v>ven</v>
      </c>
      <c r="I19" s="57">
        <v>29</v>
      </c>
      <c r="J19" s="10">
        <v>36</v>
      </c>
      <c r="K19" s="33">
        <f t="shared" si="14"/>
        <v>0.80555555555555558</v>
      </c>
      <c r="L19" s="11">
        <f t="shared" si="15"/>
        <v>8.0555555555555554</v>
      </c>
      <c r="M19" s="7">
        <f t="shared" si="16"/>
        <v>42384</v>
      </c>
      <c r="N19" s="8" t="str">
        <f t="shared" si="6"/>
        <v>ven</v>
      </c>
      <c r="O19" s="77">
        <v>7</v>
      </c>
      <c r="P19" s="16">
        <v>36</v>
      </c>
      <c r="Q19" s="33">
        <f t="shared" si="17"/>
        <v>0.19444444444444445</v>
      </c>
      <c r="R19" s="11">
        <f t="shared" si="18"/>
        <v>1.9444444444444444</v>
      </c>
      <c r="S19" s="32">
        <f t="shared" si="9"/>
        <v>-0.75862068965517238</v>
      </c>
      <c r="T19" s="62">
        <v>44</v>
      </c>
      <c r="U19" s="72">
        <v>0</v>
      </c>
      <c r="V19" s="68"/>
      <c r="W19" s="28" t="str">
        <f t="shared" si="10"/>
        <v>OK</v>
      </c>
      <c r="X19" s="37">
        <f t="shared" ref="X19" si="79">+Y19+10</f>
        <v>87.947708333333338</v>
      </c>
      <c r="Y19" s="37">
        <f t="shared" ref="Y19" si="80">+Z19+10</f>
        <v>77.947708333333338</v>
      </c>
      <c r="Z19" s="37">
        <f t="shared" ref="Z19" si="81">+AA19+10</f>
        <v>67.947708333333338</v>
      </c>
      <c r="AA19" s="37">
        <f t="shared" ref="AA19" si="82">+AB19+10</f>
        <v>57.947708333333331</v>
      </c>
      <c r="AB19" s="37">
        <f t="shared" si="23"/>
        <v>47.947708333333331</v>
      </c>
      <c r="AC19" s="37">
        <f t="shared" si="24"/>
        <v>37.947708333333331</v>
      </c>
      <c r="AD19" s="43">
        <v>1</v>
      </c>
      <c r="AE19" s="44">
        <f t="shared" si="25"/>
        <v>37.947708333333331</v>
      </c>
      <c r="AF19" s="13">
        <f t="shared" si="26"/>
        <v>43.919930555555553</v>
      </c>
      <c r="AG19" s="13">
        <f t="shared" si="27"/>
        <v>50.864375000000003</v>
      </c>
      <c r="AH19" s="13">
        <f t="shared" si="28"/>
        <v>57.808819444444445</v>
      </c>
      <c r="AI19" s="13">
        <f t="shared" si="29"/>
        <v>68.781041666666667</v>
      </c>
      <c r="AJ19" s="13">
        <f t="shared" si="30"/>
        <v>79.753263888888881</v>
      </c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</row>
    <row r="20" spans="1:63" ht="15" x14ac:dyDescent="0.25">
      <c r="A20" s="7">
        <f t="shared" si="12"/>
        <v>42385</v>
      </c>
      <c r="B20" s="8" t="str">
        <f t="shared" si="0"/>
        <v>sab</v>
      </c>
      <c r="C20" s="8">
        <f t="shared" si="1"/>
        <v>2</v>
      </c>
      <c r="D20" s="8">
        <f t="shared" si="2"/>
        <v>16</v>
      </c>
      <c r="E20" s="8">
        <f t="shared" si="3"/>
        <v>1</v>
      </c>
      <c r="F20" s="9">
        <f t="shared" si="4"/>
        <v>2016</v>
      </c>
      <c r="G20" s="7">
        <f t="shared" si="13"/>
        <v>42021</v>
      </c>
      <c r="H20" s="8" t="str">
        <f t="shared" si="5"/>
        <v>sab</v>
      </c>
      <c r="I20" s="57">
        <v>3</v>
      </c>
      <c r="J20" s="10">
        <v>36</v>
      </c>
      <c r="K20" s="33">
        <f t="shared" si="14"/>
        <v>8.3333333333333329E-2</v>
      </c>
      <c r="L20" s="11">
        <f t="shared" si="15"/>
        <v>0.83333333333333326</v>
      </c>
      <c r="M20" s="7">
        <f t="shared" si="16"/>
        <v>42385</v>
      </c>
      <c r="N20" s="8" t="str">
        <f t="shared" si="6"/>
        <v>sab</v>
      </c>
      <c r="O20" s="77">
        <v>9</v>
      </c>
      <c r="P20" s="16">
        <v>36</v>
      </c>
      <c r="Q20" s="33">
        <f t="shared" si="17"/>
        <v>0.25</v>
      </c>
      <c r="R20" s="11">
        <f t="shared" si="18"/>
        <v>2.5</v>
      </c>
      <c r="S20" s="32">
        <f t="shared" si="9"/>
        <v>2.0000000000000004</v>
      </c>
      <c r="T20" s="62">
        <v>44</v>
      </c>
      <c r="U20" s="72">
        <v>0</v>
      </c>
      <c r="V20" s="68"/>
      <c r="W20" s="28" t="str">
        <f t="shared" si="10"/>
        <v>OK</v>
      </c>
      <c r="X20" s="37">
        <f t="shared" ref="X20" si="83">+Y20+10</f>
        <v>89.454374999999999</v>
      </c>
      <c r="Y20" s="37">
        <f t="shared" ref="Y20" si="84">+Z20+10</f>
        <v>79.454374999999999</v>
      </c>
      <c r="Z20" s="37">
        <f t="shared" ref="Z20" si="85">+AA20+10</f>
        <v>69.454374999999999</v>
      </c>
      <c r="AA20" s="37">
        <f t="shared" ref="AA20" si="86">+AB20+10</f>
        <v>59.454374999999999</v>
      </c>
      <c r="AB20" s="37">
        <f t="shared" si="23"/>
        <v>49.454374999999999</v>
      </c>
      <c r="AC20" s="37">
        <f t="shared" si="24"/>
        <v>39.454374999999999</v>
      </c>
      <c r="AD20" s="43">
        <v>1</v>
      </c>
      <c r="AE20" s="44">
        <f t="shared" si="25"/>
        <v>39.454374999999999</v>
      </c>
      <c r="AF20" s="13">
        <f t="shared" si="26"/>
        <v>45.704374999999999</v>
      </c>
      <c r="AG20" s="13">
        <f t="shared" si="27"/>
        <v>53.204374999999999</v>
      </c>
      <c r="AH20" s="13">
        <f t="shared" si="28"/>
        <v>60.704374999999999</v>
      </c>
      <c r="AI20" s="13">
        <f t="shared" si="29"/>
        <v>71.954374999999999</v>
      </c>
      <c r="AJ20" s="13">
        <f t="shared" si="30"/>
        <v>83.204374999999999</v>
      </c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</row>
    <row r="21" spans="1:63" ht="15" x14ac:dyDescent="0.25">
      <c r="A21" s="7">
        <f t="shared" si="12"/>
        <v>42386</v>
      </c>
      <c r="B21" s="8" t="str">
        <f t="shared" si="0"/>
        <v>dom</v>
      </c>
      <c r="C21" s="8">
        <f t="shared" si="1"/>
        <v>2</v>
      </c>
      <c r="D21" s="8">
        <f t="shared" si="2"/>
        <v>17</v>
      </c>
      <c r="E21" s="8">
        <f t="shared" si="3"/>
        <v>1</v>
      </c>
      <c r="F21" s="9">
        <f t="shared" si="4"/>
        <v>2016</v>
      </c>
      <c r="G21" s="7">
        <f t="shared" si="13"/>
        <v>42022</v>
      </c>
      <c r="H21" s="8" t="str">
        <f t="shared" si="5"/>
        <v>dom</v>
      </c>
      <c r="I21" s="57">
        <v>9</v>
      </c>
      <c r="J21" s="10">
        <v>36</v>
      </c>
      <c r="K21" s="33">
        <f t="shared" si="14"/>
        <v>0.25</v>
      </c>
      <c r="L21" s="11">
        <f t="shared" si="15"/>
        <v>2.5</v>
      </c>
      <c r="M21" s="7">
        <f t="shared" si="16"/>
        <v>42386</v>
      </c>
      <c r="N21" s="8" t="str">
        <f t="shared" si="6"/>
        <v>dom</v>
      </c>
      <c r="O21" s="77">
        <v>6</v>
      </c>
      <c r="P21" s="16">
        <v>36</v>
      </c>
      <c r="Q21" s="33">
        <f t="shared" si="17"/>
        <v>0.16666666666666666</v>
      </c>
      <c r="R21" s="11">
        <f t="shared" si="18"/>
        <v>1.6666666666666665</v>
      </c>
      <c r="S21" s="32">
        <f t="shared" si="9"/>
        <v>-0.33333333333333337</v>
      </c>
      <c r="T21" s="62">
        <v>44</v>
      </c>
      <c r="U21" s="72">
        <v>0</v>
      </c>
      <c r="V21" s="68"/>
      <c r="W21" s="28" t="str">
        <f t="shared" si="10"/>
        <v>OK</v>
      </c>
      <c r="X21" s="37">
        <f t="shared" ref="X21" si="87">+Y21+10</f>
        <v>87.257499999999993</v>
      </c>
      <c r="Y21" s="37">
        <f t="shared" ref="Y21" si="88">+Z21+10</f>
        <v>77.257499999999993</v>
      </c>
      <c r="Z21" s="37">
        <f t="shared" ref="Z21" si="89">+AA21+10</f>
        <v>67.257499999999993</v>
      </c>
      <c r="AA21" s="37">
        <f t="shared" ref="AA21" si="90">+AB21+10</f>
        <v>57.2575</v>
      </c>
      <c r="AB21" s="37">
        <f t="shared" si="23"/>
        <v>47.2575</v>
      </c>
      <c r="AC21" s="37">
        <f t="shared" si="24"/>
        <v>37.2575</v>
      </c>
      <c r="AD21" s="43">
        <v>1</v>
      </c>
      <c r="AE21" s="44">
        <f t="shared" si="25"/>
        <v>37.2575</v>
      </c>
      <c r="AF21" s="13">
        <f t="shared" si="26"/>
        <v>43.090833333333336</v>
      </c>
      <c r="AG21" s="13">
        <f t="shared" si="27"/>
        <v>49.7575</v>
      </c>
      <c r="AH21" s="13">
        <f t="shared" si="28"/>
        <v>56.424166666666665</v>
      </c>
      <c r="AI21" s="13">
        <f t="shared" si="29"/>
        <v>67.257499999999993</v>
      </c>
      <c r="AJ21" s="13">
        <f t="shared" si="30"/>
        <v>78.090833333333336</v>
      </c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</row>
    <row r="22" spans="1:63" ht="15" x14ac:dyDescent="0.25">
      <c r="A22" s="7">
        <f t="shared" si="12"/>
        <v>42387</v>
      </c>
      <c r="B22" s="8" t="str">
        <f t="shared" si="0"/>
        <v>lun</v>
      </c>
      <c r="C22" s="8">
        <f t="shared" si="1"/>
        <v>3</v>
      </c>
      <c r="D22" s="8">
        <f t="shared" si="2"/>
        <v>18</v>
      </c>
      <c r="E22" s="8">
        <f t="shared" si="3"/>
        <v>1</v>
      </c>
      <c r="F22" s="9">
        <f t="shared" si="4"/>
        <v>2016</v>
      </c>
      <c r="G22" s="7">
        <f t="shared" si="13"/>
        <v>42023</v>
      </c>
      <c r="H22" s="8" t="str">
        <f t="shared" si="5"/>
        <v>lun</v>
      </c>
      <c r="I22" s="57">
        <v>14</v>
      </c>
      <c r="J22" s="10">
        <v>36</v>
      </c>
      <c r="K22" s="33">
        <f t="shared" si="14"/>
        <v>0.3888888888888889</v>
      </c>
      <c r="L22" s="11">
        <f t="shared" si="15"/>
        <v>3.8888888888888888</v>
      </c>
      <c r="M22" s="7">
        <f t="shared" si="16"/>
        <v>42387</v>
      </c>
      <c r="N22" s="8" t="str">
        <f t="shared" si="6"/>
        <v>lun</v>
      </c>
      <c r="O22" s="77">
        <v>20</v>
      </c>
      <c r="P22" s="16">
        <v>36</v>
      </c>
      <c r="Q22" s="33">
        <f t="shared" si="17"/>
        <v>0.55555555555555558</v>
      </c>
      <c r="R22" s="11">
        <f t="shared" si="18"/>
        <v>5.5555555555555554</v>
      </c>
      <c r="S22" s="32">
        <f t="shared" si="9"/>
        <v>0.42857142857142855</v>
      </c>
      <c r="T22" s="62">
        <v>44</v>
      </c>
      <c r="U22" s="72">
        <v>0</v>
      </c>
      <c r="V22" s="68"/>
      <c r="W22" s="28" t="str">
        <f t="shared" si="10"/>
        <v>AUMENTA</v>
      </c>
      <c r="X22" s="37">
        <f t="shared" ref="X22" si="91">+Y22+10</f>
        <v>100.75</v>
      </c>
      <c r="Y22" s="37">
        <f t="shared" ref="Y22" si="92">+Z22+10</f>
        <v>90.75</v>
      </c>
      <c r="Z22" s="37">
        <f t="shared" ref="Z22" si="93">+AA22+10</f>
        <v>80.75</v>
      </c>
      <c r="AA22" s="37">
        <f t="shared" ref="AA22" si="94">+AB22+10</f>
        <v>70.75</v>
      </c>
      <c r="AB22" s="37">
        <f t="shared" si="23"/>
        <v>60.75</v>
      </c>
      <c r="AC22" s="37">
        <f t="shared" si="24"/>
        <v>50.75</v>
      </c>
      <c r="AD22" s="43">
        <v>1</v>
      </c>
      <c r="AE22" s="44">
        <f t="shared" si="25"/>
        <v>50.75</v>
      </c>
      <c r="AF22" s="13">
        <f t="shared" si="26"/>
        <v>58.527777777777779</v>
      </c>
      <c r="AG22" s="13">
        <f t="shared" si="27"/>
        <v>69.083333333333329</v>
      </c>
      <c r="AH22" s="13">
        <f t="shared" si="28"/>
        <v>79.638888888888886</v>
      </c>
      <c r="AI22" s="13">
        <f t="shared" si="29"/>
        <v>92.416666666666657</v>
      </c>
      <c r="AJ22" s="13">
        <f t="shared" si="30"/>
        <v>105.19444444444444</v>
      </c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</row>
    <row r="23" spans="1:63" ht="15.75" customHeight="1" x14ac:dyDescent="0.25">
      <c r="A23" s="7">
        <f t="shared" si="12"/>
        <v>42388</v>
      </c>
      <c r="B23" s="8" t="str">
        <f t="shared" si="0"/>
        <v>mar</v>
      </c>
      <c r="C23" s="8">
        <f t="shared" si="1"/>
        <v>3</v>
      </c>
      <c r="D23" s="8">
        <f t="shared" si="2"/>
        <v>19</v>
      </c>
      <c r="E23" s="8">
        <f t="shared" si="3"/>
        <v>1</v>
      </c>
      <c r="F23" s="9">
        <f t="shared" si="4"/>
        <v>2016</v>
      </c>
      <c r="G23" s="7">
        <f t="shared" si="13"/>
        <v>42024</v>
      </c>
      <c r="H23" s="8" t="str">
        <f t="shared" si="5"/>
        <v>mar</v>
      </c>
      <c r="I23" s="57">
        <v>19</v>
      </c>
      <c r="J23" s="10">
        <v>36</v>
      </c>
      <c r="K23" s="33">
        <f t="shared" si="14"/>
        <v>0.52777777777777779</v>
      </c>
      <c r="L23" s="11">
        <f t="shared" si="15"/>
        <v>5.2777777777777777</v>
      </c>
      <c r="M23" s="7">
        <f t="shared" si="16"/>
        <v>42388</v>
      </c>
      <c r="N23" s="8" t="str">
        <f t="shared" si="6"/>
        <v>mar</v>
      </c>
      <c r="O23" s="77">
        <v>21</v>
      </c>
      <c r="P23" s="16">
        <v>36</v>
      </c>
      <c r="Q23" s="33">
        <f t="shared" si="17"/>
        <v>0.58333333333333337</v>
      </c>
      <c r="R23" s="11">
        <f t="shared" si="18"/>
        <v>5.8333333333333339</v>
      </c>
      <c r="S23" s="32">
        <f t="shared" si="9"/>
        <v>0.10526315789473698</v>
      </c>
      <c r="T23" s="62">
        <v>44</v>
      </c>
      <c r="U23" s="72">
        <v>0</v>
      </c>
      <c r="V23" s="68"/>
      <c r="W23" s="28" t="str">
        <f t="shared" si="10"/>
        <v>AUMENTA</v>
      </c>
      <c r="X23" s="37">
        <f t="shared" ref="X23" si="95">+Y23+10</f>
        <v>102.029375</v>
      </c>
      <c r="Y23" s="37">
        <f t="shared" ref="Y23" si="96">+Z23+10</f>
        <v>92.029375000000002</v>
      </c>
      <c r="Z23" s="37">
        <f t="shared" ref="Z23" si="97">+AA23+10</f>
        <v>82.029375000000002</v>
      </c>
      <c r="AA23" s="37">
        <f t="shared" ref="AA23" si="98">+AB23+10</f>
        <v>72.029375000000002</v>
      </c>
      <c r="AB23" s="37">
        <f t="shared" si="23"/>
        <v>62.029375000000002</v>
      </c>
      <c r="AC23" s="37">
        <f t="shared" si="24"/>
        <v>52.029375000000002</v>
      </c>
      <c r="AD23" s="43">
        <v>1</v>
      </c>
      <c r="AE23" s="44">
        <f t="shared" si="25"/>
        <v>52.029375000000002</v>
      </c>
      <c r="AF23" s="13">
        <f t="shared" si="26"/>
        <v>59.946041666666673</v>
      </c>
      <c r="AG23" s="13">
        <f t="shared" si="27"/>
        <v>70.779375000000002</v>
      </c>
      <c r="AH23" s="13">
        <f t="shared" si="28"/>
        <v>81.61270833333333</v>
      </c>
      <c r="AI23" s="13">
        <f t="shared" si="29"/>
        <v>94.529375000000002</v>
      </c>
      <c r="AJ23" s="13">
        <f t="shared" si="30"/>
        <v>107.44604166666667</v>
      </c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</row>
    <row r="24" spans="1:63" ht="15" x14ac:dyDescent="0.25">
      <c r="A24" s="7">
        <f t="shared" si="12"/>
        <v>42389</v>
      </c>
      <c r="B24" s="8" t="str">
        <f t="shared" si="0"/>
        <v>mer</v>
      </c>
      <c r="C24" s="8">
        <f t="shared" si="1"/>
        <v>3</v>
      </c>
      <c r="D24" s="8">
        <f t="shared" si="2"/>
        <v>20</v>
      </c>
      <c r="E24" s="8">
        <f t="shared" si="3"/>
        <v>1</v>
      </c>
      <c r="F24" s="9">
        <f t="shared" si="4"/>
        <v>2016</v>
      </c>
      <c r="G24" s="7">
        <f t="shared" si="13"/>
        <v>42025</v>
      </c>
      <c r="H24" s="8" t="str">
        <f t="shared" si="5"/>
        <v>mer</v>
      </c>
      <c r="I24" s="57">
        <v>14</v>
      </c>
      <c r="J24" s="10">
        <v>36</v>
      </c>
      <c r="K24" s="33">
        <f t="shared" si="14"/>
        <v>0.3888888888888889</v>
      </c>
      <c r="L24" s="11">
        <f t="shared" si="15"/>
        <v>3.8888888888888888</v>
      </c>
      <c r="M24" s="7">
        <f t="shared" si="16"/>
        <v>42389</v>
      </c>
      <c r="N24" s="8" t="str">
        <f t="shared" si="6"/>
        <v>mer</v>
      </c>
      <c r="O24" s="77">
        <v>25</v>
      </c>
      <c r="P24" s="16">
        <v>36</v>
      </c>
      <c r="Q24" s="33">
        <f t="shared" si="17"/>
        <v>0.69444444444444442</v>
      </c>
      <c r="R24" s="11">
        <f t="shared" si="18"/>
        <v>6.9444444444444446</v>
      </c>
      <c r="S24" s="32">
        <f t="shared" si="9"/>
        <v>0.78571428571428581</v>
      </c>
      <c r="T24" s="62">
        <v>44</v>
      </c>
      <c r="U24" s="72">
        <v>0</v>
      </c>
      <c r="V24" s="68"/>
      <c r="W24" s="28" t="str">
        <f t="shared" si="10"/>
        <v>AUMENTA</v>
      </c>
      <c r="X24" s="37">
        <f t="shared" ref="X24" si="99">+Y24+10</f>
        <v>107.56770833333334</v>
      </c>
      <c r="Y24" s="37">
        <f t="shared" ref="Y24" si="100">+Z24+10</f>
        <v>97.567708333333343</v>
      </c>
      <c r="Z24" s="37">
        <f t="shared" ref="Z24" si="101">+AA24+10</f>
        <v>87.567708333333343</v>
      </c>
      <c r="AA24" s="37">
        <f t="shared" ref="AA24" si="102">+AB24+10</f>
        <v>77.567708333333343</v>
      </c>
      <c r="AB24" s="37">
        <f t="shared" si="23"/>
        <v>67.567708333333343</v>
      </c>
      <c r="AC24" s="37">
        <f t="shared" si="24"/>
        <v>57.567708333333336</v>
      </c>
      <c r="AD24" s="43">
        <v>1</v>
      </c>
      <c r="AE24" s="44">
        <f t="shared" si="25"/>
        <v>57.567708333333336</v>
      </c>
      <c r="AF24" s="13">
        <f t="shared" si="26"/>
        <v>66.039930555555557</v>
      </c>
      <c r="AG24" s="13">
        <f t="shared" si="27"/>
        <v>77.984375</v>
      </c>
      <c r="AH24" s="13">
        <f t="shared" si="28"/>
        <v>89.928819444444443</v>
      </c>
      <c r="AI24" s="13">
        <f t="shared" si="29"/>
        <v>103.40104166666667</v>
      </c>
      <c r="AJ24" s="13">
        <f t="shared" si="30"/>
        <v>116.87326388888889</v>
      </c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</row>
    <row r="25" spans="1:63" ht="15" x14ac:dyDescent="0.25">
      <c r="A25" s="7">
        <f t="shared" si="12"/>
        <v>42390</v>
      </c>
      <c r="B25" s="8" t="str">
        <f t="shared" si="0"/>
        <v>gio</v>
      </c>
      <c r="C25" s="8">
        <f t="shared" si="1"/>
        <v>3</v>
      </c>
      <c r="D25" s="8">
        <f t="shared" si="2"/>
        <v>21</v>
      </c>
      <c r="E25" s="8">
        <f t="shared" si="3"/>
        <v>1</v>
      </c>
      <c r="F25" s="9">
        <f t="shared" si="4"/>
        <v>2016</v>
      </c>
      <c r="G25" s="7">
        <f t="shared" si="13"/>
        <v>42026</v>
      </c>
      <c r="H25" s="8" t="str">
        <f t="shared" si="5"/>
        <v>gio</v>
      </c>
      <c r="I25" s="57">
        <v>9</v>
      </c>
      <c r="J25" s="10">
        <v>36</v>
      </c>
      <c r="K25" s="33">
        <f t="shared" si="14"/>
        <v>0.25</v>
      </c>
      <c r="L25" s="11">
        <f t="shared" si="15"/>
        <v>2.5</v>
      </c>
      <c r="M25" s="7">
        <f t="shared" si="16"/>
        <v>42390</v>
      </c>
      <c r="N25" s="8" t="str">
        <f t="shared" si="6"/>
        <v>gio</v>
      </c>
      <c r="O25" s="77">
        <v>20</v>
      </c>
      <c r="P25" s="16">
        <v>36</v>
      </c>
      <c r="Q25" s="33">
        <f t="shared" si="17"/>
        <v>0.55555555555555558</v>
      </c>
      <c r="R25" s="11">
        <f t="shared" si="18"/>
        <v>5.5555555555555554</v>
      </c>
      <c r="S25" s="32">
        <f t="shared" si="9"/>
        <v>1.2222222222222221</v>
      </c>
      <c r="T25" s="62">
        <v>44</v>
      </c>
      <c r="U25" s="72">
        <v>0</v>
      </c>
      <c r="V25" s="68"/>
      <c r="W25" s="28" t="str">
        <f t="shared" si="10"/>
        <v>AUMENTA</v>
      </c>
      <c r="X25" s="37">
        <f t="shared" ref="X25" si="103">+Y25+10</f>
        <v>100.75</v>
      </c>
      <c r="Y25" s="37">
        <f t="shared" ref="Y25" si="104">+Z25+10</f>
        <v>90.75</v>
      </c>
      <c r="Z25" s="37">
        <f t="shared" ref="Z25" si="105">+AA25+10</f>
        <v>80.75</v>
      </c>
      <c r="AA25" s="37">
        <f t="shared" ref="AA25" si="106">+AB25+10</f>
        <v>70.75</v>
      </c>
      <c r="AB25" s="37">
        <f t="shared" si="23"/>
        <v>60.75</v>
      </c>
      <c r="AC25" s="37">
        <f t="shared" si="24"/>
        <v>50.75</v>
      </c>
      <c r="AD25" s="43">
        <v>1</v>
      </c>
      <c r="AE25" s="44">
        <f t="shared" si="25"/>
        <v>50.75</v>
      </c>
      <c r="AF25" s="13">
        <f t="shared" si="26"/>
        <v>58.527777777777779</v>
      </c>
      <c r="AG25" s="13">
        <f t="shared" si="27"/>
        <v>69.083333333333329</v>
      </c>
      <c r="AH25" s="13">
        <f t="shared" si="28"/>
        <v>79.638888888888886</v>
      </c>
      <c r="AI25" s="13">
        <f t="shared" si="29"/>
        <v>92.416666666666657</v>
      </c>
      <c r="AJ25" s="13">
        <f t="shared" si="30"/>
        <v>105.19444444444444</v>
      </c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3" ht="15" x14ac:dyDescent="0.25">
      <c r="A26" s="7">
        <f t="shared" si="12"/>
        <v>42391</v>
      </c>
      <c r="B26" s="8" t="str">
        <f t="shared" si="0"/>
        <v>ven</v>
      </c>
      <c r="C26" s="8">
        <f t="shared" si="1"/>
        <v>3</v>
      </c>
      <c r="D26" s="8">
        <f t="shared" si="2"/>
        <v>22</v>
      </c>
      <c r="E26" s="8">
        <f t="shared" si="3"/>
        <v>1</v>
      </c>
      <c r="F26" s="9">
        <f t="shared" si="4"/>
        <v>2016</v>
      </c>
      <c r="G26" s="7">
        <f t="shared" si="13"/>
        <v>42027</v>
      </c>
      <c r="H26" s="8" t="str">
        <f t="shared" si="5"/>
        <v>ven</v>
      </c>
      <c r="I26" s="57">
        <v>4</v>
      </c>
      <c r="J26" s="10">
        <v>36</v>
      </c>
      <c r="K26" s="33">
        <f t="shared" si="14"/>
        <v>0.1111111111111111</v>
      </c>
      <c r="L26" s="11">
        <f t="shared" si="15"/>
        <v>1.1111111111111112</v>
      </c>
      <c r="M26" s="7">
        <f t="shared" si="16"/>
        <v>42391</v>
      </c>
      <c r="N26" s="8" t="str">
        <f t="shared" si="6"/>
        <v>ven</v>
      </c>
      <c r="O26" s="77">
        <v>14</v>
      </c>
      <c r="P26" s="16">
        <v>36</v>
      </c>
      <c r="Q26" s="33">
        <f t="shared" si="17"/>
        <v>0.3888888888888889</v>
      </c>
      <c r="R26" s="11">
        <f t="shared" si="18"/>
        <v>3.8888888888888888</v>
      </c>
      <c r="S26" s="32">
        <f t="shared" si="9"/>
        <v>2.5</v>
      </c>
      <c r="T26" s="62">
        <v>44</v>
      </c>
      <c r="U26" s="72">
        <v>0</v>
      </c>
      <c r="V26" s="68"/>
      <c r="W26" s="28" t="str">
        <f t="shared" si="10"/>
        <v>OK</v>
      </c>
      <c r="X26" s="37">
        <f t="shared" ref="X26" si="107">+Y26+10</f>
        <v>93.957499999999996</v>
      </c>
      <c r="Y26" s="37">
        <f t="shared" ref="Y26" si="108">+Z26+10</f>
        <v>83.957499999999996</v>
      </c>
      <c r="Z26" s="37">
        <f t="shared" ref="Z26" si="109">+AA26+10</f>
        <v>73.957499999999996</v>
      </c>
      <c r="AA26" s="37">
        <f t="shared" ref="AA26" si="110">+AB26+10</f>
        <v>63.957499999999996</v>
      </c>
      <c r="AB26" s="37">
        <f t="shared" si="23"/>
        <v>53.957499999999996</v>
      </c>
      <c r="AC26" s="37">
        <f t="shared" si="24"/>
        <v>43.957499999999996</v>
      </c>
      <c r="AD26" s="43">
        <v>1</v>
      </c>
      <c r="AE26" s="44">
        <f t="shared" si="25"/>
        <v>43.957499999999996</v>
      </c>
      <c r="AF26" s="13">
        <f t="shared" si="26"/>
        <v>50.901944444444446</v>
      </c>
      <c r="AG26" s="13">
        <f t="shared" si="27"/>
        <v>59.790833333333332</v>
      </c>
      <c r="AH26" s="13">
        <f t="shared" si="28"/>
        <v>68.679722222222225</v>
      </c>
      <c r="AI26" s="13">
        <f t="shared" si="29"/>
        <v>80.624166666666667</v>
      </c>
      <c r="AJ26" s="13">
        <f t="shared" si="30"/>
        <v>92.56861111111111</v>
      </c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</row>
    <row r="27" spans="1:63" ht="15" x14ac:dyDescent="0.25">
      <c r="A27" s="7">
        <f t="shared" si="12"/>
        <v>42392</v>
      </c>
      <c r="B27" s="8" t="str">
        <f t="shared" si="0"/>
        <v>sab</v>
      </c>
      <c r="C27" s="8">
        <f t="shared" si="1"/>
        <v>3</v>
      </c>
      <c r="D27" s="8">
        <f t="shared" si="2"/>
        <v>23</v>
      </c>
      <c r="E27" s="8">
        <f t="shared" si="3"/>
        <v>1</v>
      </c>
      <c r="F27" s="9">
        <f t="shared" si="4"/>
        <v>2016</v>
      </c>
      <c r="G27" s="7">
        <f t="shared" si="13"/>
        <v>42028</v>
      </c>
      <c r="H27" s="8" t="str">
        <f t="shared" si="5"/>
        <v>sab</v>
      </c>
      <c r="I27" s="57">
        <v>6</v>
      </c>
      <c r="J27" s="10">
        <v>36</v>
      </c>
      <c r="K27" s="33">
        <f t="shared" si="14"/>
        <v>0.16666666666666666</v>
      </c>
      <c r="L27" s="11">
        <f t="shared" si="15"/>
        <v>1.6666666666666665</v>
      </c>
      <c r="M27" s="7">
        <f t="shared" si="16"/>
        <v>42392</v>
      </c>
      <c r="N27" s="8" t="str">
        <f t="shared" si="6"/>
        <v>sab</v>
      </c>
      <c r="O27" s="77">
        <v>9</v>
      </c>
      <c r="P27" s="16">
        <v>36</v>
      </c>
      <c r="Q27" s="33">
        <f t="shared" si="17"/>
        <v>0.25</v>
      </c>
      <c r="R27" s="11">
        <f t="shared" si="18"/>
        <v>2.5</v>
      </c>
      <c r="S27" s="32">
        <f t="shared" si="9"/>
        <v>0.50000000000000011</v>
      </c>
      <c r="T27" s="62">
        <v>44</v>
      </c>
      <c r="U27" s="72">
        <v>0</v>
      </c>
      <c r="V27" s="68"/>
      <c r="W27" s="28" t="str">
        <f t="shared" si="10"/>
        <v>OK</v>
      </c>
      <c r="X27" s="37">
        <f t="shared" ref="X27" si="111">+Y27+10</f>
        <v>89.454374999999999</v>
      </c>
      <c r="Y27" s="37">
        <f t="shared" ref="Y27" si="112">+Z27+10</f>
        <v>79.454374999999999</v>
      </c>
      <c r="Z27" s="37">
        <f t="shared" ref="Z27" si="113">+AA27+10</f>
        <v>69.454374999999999</v>
      </c>
      <c r="AA27" s="37">
        <f t="shared" ref="AA27" si="114">+AB27+10</f>
        <v>59.454374999999999</v>
      </c>
      <c r="AB27" s="37">
        <f t="shared" si="23"/>
        <v>49.454374999999999</v>
      </c>
      <c r="AC27" s="37">
        <f t="shared" si="24"/>
        <v>39.454374999999999</v>
      </c>
      <c r="AD27" s="43">
        <v>1</v>
      </c>
      <c r="AE27" s="44">
        <f t="shared" si="25"/>
        <v>39.454374999999999</v>
      </c>
      <c r="AF27" s="13">
        <f t="shared" si="26"/>
        <v>45.704374999999999</v>
      </c>
      <c r="AG27" s="13">
        <f t="shared" si="27"/>
        <v>53.204374999999999</v>
      </c>
      <c r="AH27" s="13">
        <f t="shared" si="28"/>
        <v>60.704374999999999</v>
      </c>
      <c r="AI27" s="13">
        <f t="shared" si="29"/>
        <v>71.954374999999999</v>
      </c>
      <c r="AJ27" s="13">
        <f t="shared" si="30"/>
        <v>83.204374999999999</v>
      </c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3" ht="15" x14ac:dyDescent="0.25">
      <c r="A28" s="7">
        <f t="shared" si="12"/>
        <v>42393</v>
      </c>
      <c r="B28" s="8" t="str">
        <f t="shared" si="0"/>
        <v>dom</v>
      </c>
      <c r="C28" s="8">
        <f t="shared" si="1"/>
        <v>3</v>
      </c>
      <c r="D28" s="8">
        <f t="shared" si="2"/>
        <v>24</v>
      </c>
      <c r="E28" s="8">
        <f t="shared" si="3"/>
        <v>1</v>
      </c>
      <c r="F28" s="9">
        <f t="shared" si="4"/>
        <v>2016</v>
      </c>
      <c r="G28" s="7">
        <f t="shared" si="13"/>
        <v>42029</v>
      </c>
      <c r="H28" s="8" t="str">
        <f t="shared" si="5"/>
        <v>dom</v>
      </c>
      <c r="I28" s="57">
        <v>6</v>
      </c>
      <c r="J28" s="10">
        <v>36</v>
      </c>
      <c r="K28" s="33">
        <f t="shared" si="14"/>
        <v>0.16666666666666666</v>
      </c>
      <c r="L28" s="11">
        <f t="shared" si="15"/>
        <v>1.6666666666666665</v>
      </c>
      <c r="M28" s="7">
        <f t="shared" si="16"/>
        <v>42393</v>
      </c>
      <c r="N28" s="8" t="str">
        <f t="shared" si="6"/>
        <v>dom</v>
      </c>
      <c r="O28" s="77">
        <v>5</v>
      </c>
      <c r="P28" s="16">
        <v>36</v>
      </c>
      <c r="Q28" s="33">
        <f t="shared" si="17"/>
        <v>0.1388888888888889</v>
      </c>
      <c r="R28" s="11">
        <f t="shared" si="18"/>
        <v>1.3888888888888888</v>
      </c>
      <c r="S28" s="32">
        <f t="shared" si="9"/>
        <v>-0.16666666666666663</v>
      </c>
      <c r="T28" s="62">
        <v>44</v>
      </c>
      <c r="U28" s="72">
        <v>0</v>
      </c>
      <c r="V28" s="68"/>
      <c r="W28" s="28" t="str">
        <f t="shared" si="10"/>
        <v>OK</v>
      </c>
      <c r="X28" s="37">
        <f t="shared" ref="X28" si="115">+Y28+10</f>
        <v>86.609375</v>
      </c>
      <c r="Y28" s="37">
        <f t="shared" ref="Y28" si="116">+Z28+10</f>
        <v>76.609375</v>
      </c>
      <c r="Z28" s="37">
        <f t="shared" ref="Z28" si="117">+AA28+10</f>
        <v>66.609375</v>
      </c>
      <c r="AA28" s="37">
        <f t="shared" ref="AA28" si="118">+AB28+10</f>
        <v>56.609375</v>
      </c>
      <c r="AB28" s="37">
        <f t="shared" si="23"/>
        <v>46.609375</v>
      </c>
      <c r="AC28" s="37">
        <f t="shared" si="24"/>
        <v>36.609375</v>
      </c>
      <c r="AD28" s="43">
        <v>1</v>
      </c>
      <c r="AE28" s="44">
        <f t="shared" si="25"/>
        <v>36.609375</v>
      </c>
      <c r="AF28" s="13">
        <f t="shared" si="26"/>
        <v>42.303819444444443</v>
      </c>
      <c r="AG28" s="13">
        <f t="shared" si="27"/>
        <v>48.692708333333336</v>
      </c>
      <c r="AH28" s="13">
        <f t="shared" si="28"/>
        <v>55.081597222222221</v>
      </c>
      <c r="AI28" s="13">
        <f t="shared" si="29"/>
        <v>65.776041666666671</v>
      </c>
      <c r="AJ28" s="13">
        <f t="shared" si="30"/>
        <v>76.470486111111114</v>
      </c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</row>
    <row r="29" spans="1:63" ht="15" x14ac:dyDescent="0.25">
      <c r="A29" s="7">
        <f t="shared" si="12"/>
        <v>42394</v>
      </c>
      <c r="B29" s="8" t="str">
        <f t="shared" si="0"/>
        <v>lun</v>
      </c>
      <c r="C29" s="8">
        <f t="shared" si="1"/>
        <v>4</v>
      </c>
      <c r="D29" s="8">
        <f t="shared" si="2"/>
        <v>25</v>
      </c>
      <c r="E29" s="8">
        <f t="shared" si="3"/>
        <v>1</v>
      </c>
      <c r="F29" s="9">
        <f t="shared" si="4"/>
        <v>2016</v>
      </c>
      <c r="G29" s="7">
        <f t="shared" si="13"/>
        <v>42030</v>
      </c>
      <c r="H29" s="8" t="str">
        <f t="shared" si="5"/>
        <v>lun</v>
      </c>
      <c r="I29" s="57">
        <v>14</v>
      </c>
      <c r="J29" s="10">
        <v>36</v>
      </c>
      <c r="K29" s="33">
        <f t="shared" si="14"/>
        <v>0.3888888888888889</v>
      </c>
      <c r="L29" s="11">
        <f t="shared" si="15"/>
        <v>3.8888888888888888</v>
      </c>
      <c r="M29" s="7">
        <f t="shared" si="16"/>
        <v>42394</v>
      </c>
      <c r="N29" s="8" t="str">
        <f t="shared" si="6"/>
        <v>lun</v>
      </c>
      <c r="O29" s="77">
        <v>7</v>
      </c>
      <c r="P29" s="16">
        <v>36</v>
      </c>
      <c r="Q29" s="33">
        <f t="shared" si="17"/>
        <v>0.19444444444444445</v>
      </c>
      <c r="R29" s="11">
        <f t="shared" si="18"/>
        <v>1.9444444444444444</v>
      </c>
      <c r="S29" s="32">
        <f t="shared" si="9"/>
        <v>-0.5</v>
      </c>
      <c r="T29" s="62">
        <v>44</v>
      </c>
      <c r="U29" s="72">
        <v>0</v>
      </c>
      <c r="V29" s="68"/>
      <c r="W29" s="28" t="str">
        <f t="shared" si="10"/>
        <v>OK</v>
      </c>
      <c r="X29" s="37">
        <f t="shared" ref="X29" si="119">+Y29+10</f>
        <v>87.947708333333338</v>
      </c>
      <c r="Y29" s="37">
        <f t="shared" ref="Y29" si="120">+Z29+10</f>
        <v>77.947708333333338</v>
      </c>
      <c r="Z29" s="37">
        <f t="shared" ref="Z29" si="121">+AA29+10</f>
        <v>67.947708333333338</v>
      </c>
      <c r="AA29" s="37">
        <f t="shared" ref="AA29" si="122">+AB29+10</f>
        <v>57.947708333333331</v>
      </c>
      <c r="AB29" s="37">
        <f t="shared" si="23"/>
        <v>47.947708333333331</v>
      </c>
      <c r="AC29" s="37">
        <f t="shared" si="24"/>
        <v>37.947708333333331</v>
      </c>
      <c r="AD29" s="43">
        <v>1</v>
      </c>
      <c r="AE29" s="44">
        <f t="shared" si="25"/>
        <v>37.947708333333331</v>
      </c>
      <c r="AF29" s="13">
        <f t="shared" si="26"/>
        <v>43.919930555555553</v>
      </c>
      <c r="AG29" s="13">
        <f t="shared" si="27"/>
        <v>50.864375000000003</v>
      </c>
      <c r="AH29" s="13">
        <f t="shared" si="28"/>
        <v>57.808819444444445</v>
      </c>
      <c r="AI29" s="13">
        <f t="shared" si="29"/>
        <v>68.781041666666667</v>
      </c>
      <c r="AJ29" s="13">
        <f t="shared" si="30"/>
        <v>79.753263888888881</v>
      </c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3" ht="15" x14ac:dyDescent="0.25">
      <c r="A30" s="7">
        <f t="shared" si="12"/>
        <v>42395</v>
      </c>
      <c r="B30" s="8" t="str">
        <f t="shared" si="0"/>
        <v>mar</v>
      </c>
      <c r="C30" s="8">
        <f t="shared" si="1"/>
        <v>4</v>
      </c>
      <c r="D30" s="8">
        <f t="shared" si="2"/>
        <v>26</v>
      </c>
      <c r="E30" s="8">
        <f t="shared" si="3"/>
        <v>1</v>
      </c>
      <c r="F30" s="9">
        <f t="shared" si="4"/>
        <v>2016</v>
      </c>
      <c r="G30" s="7">
        <f t="shared" si="13"/>
        <v>42031</v>
      </c>
      <c r="H30" s="8" t="str">
        <f t="shared" si="5"/>
        <v>mar</v>
      </c>
      <c r="I30" s="57">
        <v>19</v>
      </c>
      <c r="J30" s="10">
        <v>36</v>
      </c>
      <c r="K30" s="33">
        <f t="shared" si="14"/>
        <v>0.52777777777777779</v>
      </c>
      <c r="L30" s="11">
        <f t="shared" si="15"/>
        <v>5.2777777777777777</v>
      </c>
      <c r="M30" s="7">
        <f t="shared" si="16"/>
        <v>42395</v>
      </c>
      <c r="N30" s="8" t="str">
        <f t="shared" si="6"/>
        <v>mar</v>
      </c>
      <c r="O30" s="77">
        <v>10</v>
      </c>
      <c r="P30" s="16">
        <v>36</v>
      </c>
      <c r="Q30" s="33">
        <f t="shared" si="17"/>
        <v>0.27777777777777779</v>
      </c>
      <c r="R30" s="11">
        <f t="shared" si="18"/>
        <v>2.7777777777777777</v>
      </c>
      <c r="S30" s="32">
        <f t="shared" si="9"/>
        <v>-0.47368421052631582</v>
      </c>
      <c r="T30" s="62">
        <v>44</v>
      </c>
      <c r="U30" s="72">
        <v>0</v>
      </c>
      <c r="V30" s="68"/>
      <c r="W30" s="28" t="str">
        <f t="shared" si="10"/>
        <v>OK</v>
      </c>
      <c r="X30" s="37">
        <f t="shared" ref="X30" si="123">+Y30+10</f>
        <v>90.270833333333329</v>
      </c>
      <c r="Y30" s="37">
        <f t="shared" ref="Y30" si="124">+Z30+10</f>
        <v>80.270833333333329</v>
      </c>
      <c r="Z30" s="37">
        <f t="shared" ref="Z30" si="125">+AA30+10</f>
        <v>70.270833333333329</v>
      </c>
      <c r="AA30" s="37">
        <f t="shared" ref="AA30" si="126">+AB30+10</f>
        <v>60.270833333333329</v>
      </c>
      <c r="AB30" s="37">
        <f t="shared" si="23"/>
        <v>50.270833333333329</v>
      </c>
      <c r="AC30" s="37">
        <f t="shared" si="24"/>
        <v>40.270833333333329</v>
      </c>
      <c r="AD30" s="43">
        <v>1</v>
      </c>
      <c r="AE30" s="44">
        <f t="shared" si="25"/>
        <v>40.270833333333329</v>
      </c>
      <c r="AF30" s="13">
        <f t="shared" si="26"/>
        <v>46.659722222222221</v>
      </c>
      <c r="AG30" s="13">
        <f t="shared" si="27"/>
        <v>54.4375</v>
      </c>
      <c r="AH30" s="13">
        <f t="shared" si="28"/>
        <v>62.215277777777779</v>
      </c>
      <c r="AI30" s="13">
        <f t="shared" si="29"/>
        <v>73.604166666666671</v>
      </c>
      <c r="AJ30" s="13">
        <f t="shared" si="30"/>
        <v>84.993055555555557</v>
      </c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3" ht="15" x14ac:dyDescent="0.25">
      <c r="A31" s="7">
        <f t="shared" si="12"/>
        <v>42396</v>
      </c>
      <c r="B31" s="8" t="str">
        <f t="shared" si="0"/>
        <v>mer</v>
      </c>
      <c r="C31" s="8">
        <f t="shared" si="1"/>
        <v>4</v>
      </c>
      <c r="D31" s="8">
        <f t="shared" si="2"/>
        <v>27</v>
      </c>
      <c r="E31" s="8">
        <f t="shared" si="3"/>
        <v>1</v>
      </c>
      <c r="F31" s="9">
        <f t="shared" si="4"/>
        <v>2016</v>
      </c>
      <c r="G31" s="7">
        <f t="shared" si="13"/>
        <v>42032</v>
      </c>
      <c r="H31" s="8" t="str">
        <f t="shared" si="5"/>
        <v>mer</v>
      </c>
      <c r="I31" s="57">
        <v>20</v>
      </c>
      <c r="J31" s="10">
        <v>36</v>
      </c>
      <c r="K31" s="33">
        <f t="shared" si="14"/>
        <v>0.55555555555555558</v>
      </c>
      <c r="L31" s="11">
        <f t="shared" si="15"/>
        <v>5.5555555555555554</v>
      </c>
      <c r="M31" s="7">
        <f t="shared" si="16"/>
        <v>42396</v>
      </c>
      <c r="N31" s="8" t="str">
        <f t="shared" si="6"/>
        <v>mer</v>
      </c>
      <c r="O31" s="77">
        <v>15</v>
      </c>
      <c r="P31" s="16">
        <v>36</v>
      </c>
      <c r="Q31" s="33">
        <f t="shared" si="17"/>
        <v>0.41666666666666669</v>
      </c>
      <c r="R31" s="11">
        <f t="shared" si="18"/>
        <v>4.166666666666667</v>
      </c>
      <c r="S31" s="32">
        <f t="shared" si="9"/>
        <v>-0.24999999999999992</v>
      </c>
      <c r="T31" s="62">
        <v>44</v>
      </c>
      <c r="U31" s="72">
        <v>0</v>
      </c>
      <c r="V31" s="68"/>
      <c r="W31" s="28" t="str">
        <f t="shared" si="10"/>
        <v>AUMENTA</v>
      </c>
      <c r="X31" s="37">
        <f t="shared" ref="X31" si="127">+Y31+10</f>
        <v>94.984375</v>
      </c>
      <c r="Y31" s="37">
        <f t="shared" ref="Y31" si="128">+Z31+10</f>
        <v>84.984375</v>
      </c>
      <c r="Z31" s="37">
        <f t="shared" ref="Z31" si="129">+AA31+10</f>
        <v>74.984375</v>
      </c>
      <c r="AA31" s="37">
        <f t="shared" ref="AA31" si="130">+AB31+10</f>
        <v>64.984375</v>
      </c>
      <c r="AB31" s="37">
        <f t="shared" si="23"/>
        <v>54.984375</v>
      </c>
      <c r="AC31" s="37">
        <f t="shared" si="24"/>
        <v>44.984375</v>
      </c>
      <c r="AD31" s="43">
        <v>1</v>
      </c>
      <c r="AE31" s="44">
        <f t="shared" si="25"/>
        <v>44.984375</v>
      </c>
      <c r="AF31" s="13">
        <f t="shared" si="26"/>
        <v>52.067708333333336</v>
      </c>
      <c r="AG31" s="13">
        <f t="shared" si="27"/>
        <v>61.234375</v>
      </c>
      <c r="AH31" s="13">
        <f t="shared" si="28"/>
        <v>70.401041666666671</v>
      </c>
      <c r="AI31" s="13">
        <f t="shared" si="29"/>
        <v>82.484375</v>
      </c>
      <c r="AJ31" s="13">
        <f t="shared" si="30"/>
        <v>94.567708333333343</v>
      </c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3" ht="15.75" customHeight="1" x14ac:dyDescent="0.25">
      <c r="A32" s="7">
        <f t="shared" si="12"/>
        <v>42397</v>
      </c>
      <c r="B32" s="8" t="str">
        <f t="shared" si="0"/>
        <v>gio</v>
      </c>
      <c r="C32" s="8">
        <f t="shared" si="1"/>
        <v>4</v>
      </c>
      <c r="D32" s="8">
        <f t="shared" si="2"/>
        <v>28</v>
      </c>
      <c r="E32" s="8">
        <f t="shared" si="3"/>
        <v>1</v>
      </c>
      <c r="F32" s="9">
        <f t="shared" si="4"/>
        <v>2016</v>
      </c>
      <c r="G32" s="7">
        <f t="shared" si="13"/>
        <v>42033</v>
      </c>
      <c r="H32" s="8" t="str">
        <f t="shared" si="5"/>
        <v>gio</v>
      </c>
      <c r="I32" s="57">
        <v>18</v>
      </c>
      <c r="J32" s="10">
        <v>36</v>
      </c>
      <c r="K32" s="33">
        <f t="shared" si="14"/>
        <v>0.5</v>
      </c>
      <c r="L32" s="11">
        <f t="shared" si="15"/>
        <v>5</v>
      </c>
      <c r="M32" s="7">
        <f t="shared" si="16"/>
        <v>42397</v>
      </c>
      <c r="N32" s="8" t="str">
        <f t="shared" si="6"/>
        <v>gio</v>
      </c>
      <c r="O32" s="77">
        <v>5</v>
      </c>
      <c r="P32" s="16">
        <v>36</v>
      </c>
      <c r="Q32" s="33">
        <f t="shared" si="17"/>
        <v>0.1388888888888889</v>
      </c>
      <c r="R32" s="11">
        <f t="shared" si="18"/>
        <v>1.3888888888888888</v>
      </c>
      <c r="S32" s="32">
        <f t="shared" si="9"/>
        <v>-0.72222222222222221</v>
      </c>
      <c r="T32" s="62">
        <v>44</v>
      </c>
      <c r="U32" s="72">
        <v>0</v>
      </c>
      <c r="V32" s="68"/>
      <c r="W32" s="28" t="str">
        <f t="shared" si="10"/>
        <v>OK</v>
      </c>
      <c r="X32" s="37">
        <f t="shared" ref="X32" si="131">+Y32+10</f>
        <v>86.609375</v>
      </c>
      <c r="Y32" s="37">
        <f t="shared" ref="Y32" si="132">+Z32+10</f>
        <v>76.609375</v>
      </c>
      <c r="Z32" s="37">
        <f t="shared" ref="Z32" si="133">+AA32+10</f>
        <v>66.609375</v>
      </c>
      <c r="AA32" s="37">
        <f t="shared" ref="AA32" si="134">+AB32+10</f>
        <v>56.609375</v>
      </c>
      <c r="AB32" s="37">
        <f t="shared" si="23"/>
        <v>46.609375</v>
      </c>
      <c r="AC32" s="37">
        <f t="shared" si="24"/>
        <v>36.609375</v>
      </c>
      <c r="AD32" s="43">
        <v>1</v>
      </c>
      <c r="AE32" s="44">
        <f t="shared" si="25"/>
        <v>36.609375</v>
      </c>
      <c r="AF32" s="13">
        <f t="shared" si="26"/>
        <v>42.303819444444443</v>
      </c>
      <c r="AG32" s="13">
        <f t="shared" si="27"/>
        <v>48.692708333333336</v>
      </c>
      <c r="AH32" s="13">
        <f t="shared" si="28"/>
        <v>55.081597222222221</v>
      </c>
      <c r="AI32" s="13">
        <f t="shared" si="29"/>
        <v>65.776041666666671</v>
      </c>
      <c r="AJ32" s="13">
        <f t="shared" si="30"/>
        <v>76.470486111111114</v>
      </c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63" ht="15" x14ac:dyDescent="0.25">
      <c r="A33" s="7">
        <f t="shared" si="12"/>
        <v>42398</v>
      </c>
      <c r="B33" s="8" t="str">
        <f t="shared" si="0"/>
        <v>ven</v>
      </c>
      <c r="C33" s="8">
        <f t="shared" si="1"/>
        <v>4</v>
      </c>
      <c r="D33" s="8">
        <f t="shared" si="2"/>
        <v>29</v>
      </c>
      <c r="E33" s="8">
        <f t="shared" si="3"/>
        <v>1</v>
      </c>
      <c r="F33" s="9">
        <f t="shared" si="4"/>
        <v>2016</v>
      </c>
      <c r="G33" s="7">
        <f t="shared" si="13"/>
        <v>42034</v>
      </c>
      <c r="H33" s="8" t="str">
        <f t="shared" si="5"/>
        <v>ven</v>
      </c>
      <c r="I33" s="57">
        <v>8</v>
      </c>
      <c r="J33" s="10">
        <v>36</v>
      </c>
      <c r="K33" s="33">
        <f t="shared" si="14"/>
        <v>0.22222222222222221</v>
      </c>
      <c r="L33" s="11">
        <f t="shared" si="15"/>
        <v>2.2222222222222223</v>
      </c>
      <c r="M33" s="7">
        <f t="shared" si="16"/>
        <v>42398</v>
      </c>
      <c r="N33" s="8" t="str">
        <f t="shared" si="6"/>
        <v>ven</v>
      </c>
      <c r="O33" s="77">
        <v>3</v>
      </c>
      <c r="P33" s="16">
        <v>36</v>
      </c>
      <c r="Q33" s="33">
        <f t="shared" si="17"/>
        <v>8.3333333333333329E-2</v>
      </c>
      <c r="R33" s="11">
        <f t="shared" si="18"/>
        <v>0.83333333333333326</v>
      </c>
      <c r="S33" s="32">
        <f t="shared" si="9"/>
        <v>-0.625</v>
      </c>
      <c r="T33" s="62">
        <v>44</v>
      </c>
      <c r="U33" s="72">
        <v>0</v>
      </c>
      <c r="V33" s="68"/>
      <c r="W33" s="28" t="str">
        <f t="shared" si="10"/>
        <v>OK</v>
      </c>
      <c r="X33" s="37">
        <f t="shared" ref="X33" si="135">+Y33+10</f>
        <v>85.439374999999998</v>
      </c>
      <c r="Y33" s="37">
        <f t="shared" ref="Y33" si="136">+Z33+10</f>
        <v>75.439374999999998</v>
      </c>
      <c r="Z33" s="37">
        <f t="shared" ref="Z33" si="137">+AA33+10</f>
        <v>65.439374999999998</v>
      </c>
      <c r="AA33" s="37">
        <f t="shared" ref="AA33" si="138">+AB33+10</f>
        <v>55.439374999999998</v>
      </c>
      <c r="AB33" s="37">
        <f t="shared" si="23"/>
        <v>45.439374999999998</v>
      </c>
      <c r="AC33" s="37">
        <f t="shared" si="24"/>
        <v>35.439374999999998</v>
      </c>
      <c r="AD33" s="43">
        <v>1</v>
      </c>
      <c r="AE33" s="44">
        <f t="shared" si="25"/>
        <v>35.439374999999998</v>
      </c>
      <c r="AF33" s="13">
        <f t="shared" si="26"/>
        <v>40.85604166666667</v>
      </c>
      <c r="AG33" s="13">
        <f t="shared" si="27"/>
        <v>46.689374999999998</v>
      </c>
      <c r="AH33" s="13">
        <f t="shared" si="28"/>
        <v>52.522708333333334</v>
      </c>
      <c r="AI33" s="13">
        <f t="shared" si="29"/>
        <v>62.939374999999998</v>
      </c>
      <c r="AJ33" s="13">
        <f t="shared" si="30"/>
        <v>73.35604166666667</v>
      </c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3" ht="15" x14ac:dyDescent="0.25">
      <c r="A34" s="7">
        <f t="shared" si="12"/>
        <v>42399</v>
      </c>
      <c r="B34" s="8" t="str">
        <f t="shared" si="0"/>
        <v>sab</v>
      </c>
      <c r="C34" s="8">
        <f t="shared" si="1"/>
        <v>4</v>
      </c>
      <c r="D34" s="8">
        <f t="shared" si="2"/>
        <v>30</v>
      </c>
      <c r="E34" s="8">
        <f t="shared" si="3"/>
        <v>1</v>
      </c>
      <c r="F34" s="9">
        <f t="shared" si="4"/>
        <v>2016</v>
      </c>
      <c r="G34" s="7">
        <f t="shared" si="13"/>
        <v>42035</v>
      </c>
      <c r="H34" s="8" t="str">
        <f t="shared" si="5"/>
        <v>sab</v>
      </c>
      <c r="I34" s="57">
        <v>15</v>
      </c>
      <c r="J34" s="10">
        <v>36</v>
      </c>
      <c r="K34" s="33">
        <f t="shared" si="14"/>
        <v>0.41666666666666669</v>
      </c>
      <c r="L34" s="11">
        <f t="shared" si="15"/>
        <v>4.166666666666667</v>
      </c>
      <c r="M34" s="7">
        <f t="shared" si="16"/>
        <v>42399</v>
      </c>
      <c r="N34" s="8" t="str">
        <f t="shared" si="6"/>
        <v>sab</v>
      </c>
      <c r="O34" s="77">
        <v>9</v>
      </c>
      <c r="P34" s="16">
        <v>36</v>
      </c>
      <c r="Q34" s="33">
        <f t="shared" si="17"/>
        <v>0.25</v>
      </c>
      <c r="R34" s="11">
        <f t="shared" si="18"/>
        <v>2.5</v>
      </c>
      <c r="S34" s="32">
        <f t="shared" si="9"/>
        <v>-0.4</v>
      </c>
      <c r="T34" s="62">
        <v>44</v>
      </c>
      <c r="U34" s="72">
        <v>0</v>
      </c>
      <c r="V34" s="68"/>
      <c r="W34" s="28" t="str">
        <f t="shared" si="10"/>
        <v>OK</v>
      </c>
      <c r="X34" s="37">
        <f t="shared" ref="X34" si="139">+Y34+10</f>
        <v>89.454374999999999</v>
      </c>
      <c r="Y34" s="37">
        <f t="shared" ref="Y34" si="140">+Z34+10</f>
        <v>79.454374999999999</v>
      </c>
      <c r="Z34" s="37">
        <f t="shared" ref="Z34" si="141">+AA34+10</f>
        <v>69.454374999999999</v>
      </c>
      <c r="AA34" s="37">
        <f t="shared" ref="AA34" si="142">+AB34+10</f>
        <v>59.454374999999999</v>
      </c>
      <c r="AB34" s="37">
        <f t="shared" si="23"/>
        <v>49.454374999999999</v>
      </c>
      <c r="AC34" s="37">
        <f t="shared" si="24"/>
        <v>39.454374999999999</v>
      </c>
      <c r="AD34" s="43">
        <v>1</v>
      </c>
      <c r="AE34" s="44">
        <f t="shared" si="25"/>
        <v>39.454374999999999</v>
      </c>
      <c r="AF34" s="13">
        <f t="shared" si="26"/>
        <v>45.704374999999999</v>
      </c>
      <c r="AG34" s="13">
        <f t="shared" si="27"/>
        <v>53.204374999999999</v>
      </c>
      <c r="AH34" s="13">
        <f t="shared" si="28"/>
        <v>60.704374999999999</v>
      </c>
      <c r="AI34" s="13">
        <f t="shared" si="29"/>
        <v>71.954374999999999</v>
      </c>
      <c r="AJ34" s="13">
        <f t="shared" si="30"/>
        <v>83.204374999999999</v>
      </c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</row>
    <row r="35" spans="1:63" ht="15" x14ac:dyDescent="0.25">
      <c r="A35" s="7">
        <f t="shared" si="12"/>
        <v>42400</v>
      </c>
      <c r="B35" s="8" t="str">
        <f t="shared" si="0"/>
        <v>dom</v>
      </c>
      <c r="C35" s="8">
        <f t="shared" si="1"/>
        <v>4</v>
      </c>
      <c r="D35" s="8">
        <f t="shared" si="2"/>
        <v>31</v>
      </c>
      <c r="E35" s="8">
        <f t="shared" si="3"/>
        <v>1</v>
      </c>
      <c r="F35" s="9">
        <f t="shared" si="4"/>
        <v>2016</v>
      </c>
      <c r="G35" s="7">
        <f t="shared" si="13"/>
        <v>42036</v>
      </c>
      <c r="H35" s="8" t="str">
        <f t="shared" si="5"/>
        <v>dom</v>
      </c>
      <c r="I35" s="57">
        <v>20</v>
      </c>
      <c r="J35" s="10">
        <v>36</v>
      </c>
      <c r="K35" s="33">
        <f t="shared" si="14"/>
        <v>0.55555555555555558</v>
      </c>
      <c r="L35" s="11">
        <f t="shared" si="15"/>
        <v>5.5555555555555554</v>
      </c>
      <c r="M35" s="7">
        <f t="shared" si="16"/>
        <v>42400</v>
      </c>
      <c r="N35" s="8" t="str">
        <f t="shared" si="6"/>
        <v>dom</v>
      </c>
      <c r="O35" s="77">
        <v>4</v>
      </c>
      <c r="P35" s="16">
        <v>36</v>
      </c>
      <c r="Q35" s="33">
        <f t="shared" si="17"/>
        <v>0.1111111111111111</v>
      </c>
      <c r="R35" s="11">
        <f t="shared" si="18"/>
        <v>1.1111111111111112</v>
      </c>
      <c r="S35" s="32">
        <f t="shared" si="9"/>
        <v>-0.8</v>
      </c>
      <c r="T35" s="62">
        <v>44</v>
      </c>
      <c r="U35" s="72">
        <v>0</v>
      </c>
      <c r="V35" s="68"/>
      <c r="W35" s="28" t="str">
        <f t="shared" si="10"/>
        <v>OK</v>
      </c>
      <c r="X35" s="37">
        <f t="shared" ref="X35" si="143">+Y35+10</f>
        <v>86.00333333333333</v>
      </c>
      <c r="Y35" s="37">
        <f t="shared" ref="Y35" si="144">+Z35+10</f>
        <v>76.00333333333333</v>
      </c>
      <c r="Z35" s="37">
        <f t="shared" ref="Z35" si="145">+AA35+10</f>
        <v>66.00333333333333</v>
      </c>
      <c r="AA35" s="37">
        <f t="shared" ref="AA35" si="146">+AB35+10</f>
        <v>56.00333333333333</v>
      </c>
      <c r="AB35" s="37">
        <f t="shared" si="23"/>
        <v>46.00333333333333</v>
      </c>
      <c r="AC35" s="37">
        <f t="shared" si="24"/>
        <v>36.00333333333333</v>
      </c>
      <c r="AD35" s="43">
        <v>1</v>
      </c>
      <c r="AE35" s="44">
        <f t="shared" si="25"/>
        <v>36.00333333333333</v>
      </c>
      <c r="AF35" s="13">
        <f t="shared" si="26"/>
        <v>41.558888888888887</v>
      </c>
      <c r="AG35" s="13">
        <f t="shared" si="27"/>
        <v>47.67</v>
      </c>
      <c r="AH35" s="13">
        <f t="shared" si="28"/>
        <v>53.781111111111109</v>
      </c>
      <c r="AI35" s="13">
        <f t="shared" si="29"/>
        <v>64.336666666666673</v>
      </c>
      <c r="AJ35" s="13">
        <f t="shared" si="30"/>
        <v>74.892222222222216</v>
      </c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3" ht="15" x14ac:dyDescent="0.25">
      <c r="A36" s="7">
        <f t="shared" si="12"/>
        <v>42401</v>
      </c>
      <c r="B36" s="8" t="str">
        <f t="shared" si="0"/>
        <v>lun</v>
      </c>
      <c r="C36" s="8">
        <f t="shared" si="1"/>
        <v>5</v>
      </c>
      <c r="D36" s="8">
        <f t="shared" si="2"/>
        <v>1</v>
      </c>
      <c r="E36" s="8">
        <f t="shared" si="3"/>
        <v>2</v>
      </c>
      <c r="F36" s="9">
        <f t="shared" si="4"/>
        <v>2016</v>
      </c>
      <c r="G36" s="7">
        <f t="shared" si="13"/>
        <v>42037</v>
      </c>
      <c r="H36" s="8" t="str">
        <f t="shared" si="5"/>
        <v>lun</v>
      </c>
      <c r="I36" s="57">
        <v>28</v>
      </c>
      <c r="J36" s="10">
        <v>36</v>
      </c>
      <c r="K36" s="33">
        <f t="shared" si="14"/>
        <v>0.77777777777777779</v>
      </c>
      <c r="L36" s="11">
        <f t="shared" si="15"/>
        <v>7.7777777777777777</v>
      </c>
      <c r="M36" s="7">
        <f t="shared" si="16"/>
        <v>42401</v>
      </c>
      <c r="N36" s="8" t="str">
        <f t="shared" si="6"/>
        <v>lun</v>
      </c>
      <c r="O36" s="77">
        <v>12</v>
      </c>
      <c r="P36" s="16">
        <v>36</v>
      </c>
      <c r="Q36" s="33">
        <f t="shared" si="17"/>
        <v>0.33333333333333331</v>
      </c>
      <c r="R36" s="11">
        <f t="shared" si="18"/>
        <v>3.333333333333333</v>
      </c>
      <c r="S36" s="32">
        <f t="shared" si="9"/>
        <v>-0.57142857142857151</v>
      </c>
      <c r="T36" s="62">
        <v>44</v>
      </c>
      <c r="U36" s="72">
        <v>0</v>
      </c>
      <c r="V36" s="68"/>
      <c r="W36" s="28" t="str">
        <f t="shared" si="10"/>
        <v>AUMENTA</v>
      </c>
      <c r="X36" s="37">
        <f t="shared" ref="X36" si="147">+Y36+10</f>
        <v>98.696666666666658</v>
      </c>
      <c r="Y36" s="37">
        <f t="shared" ref="Y36" si="148">+Z36+10</f>
        <v>88.696666666666658</v>
      </c>
      <c r="Z36" s="37">
        <f t="shared" ref="Z36" si="149">+AA36+10</f>
        <v>78.696666666666658</v>
      </c>
      <c r="AA36" s="37">
        <f t="shared" ref="AA36" si="150">+AB36+10</f>
        <v>68.696666666666658</v>
      </c>
      <c r="AB36" s="37">
        <f t="shared" si="23"/>
        <v>58.696666666666665</v>
      </c>
      <c r="AC36" s="37">
        <f t="shared" si="24"/>
        <v>48.696666666666665</v>
      </c>
      <c r="AD36" s="43">
        <v>2</v>
      </c>
      <c r="AE36" s="44">
        <f t="shared" si="25"/>
        <v>42.03</v>
      </c>
      <c r="AF36" s="13">
        <f t="shared" si="26"/>
        <v>48.696666666666665</v>
      </c>
      <c r="AG36" s="13">
        <f t="shared" si="27"/>
        <v>57.03</v>
      </c>
      <c r="AH36" s="13">
        <f t="shared" si="28"/>
        <v>65.36333333333333</v>
      </c>
      <c r="AI36" s="13">
        <f t="shared" si="29"/>
        <v>77.03</v>
      </c>
      <c r="AJ36" s="13">
        <f t="shared" si="30"/>
        <v>88.696666666666658</v>
      </c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3" ht="15" x14ac:dyDescent="0.25">
      <c r="A37" s="7">
        <f t="shared" si="12"/>
        <v>42402</v>
      </c>
      <c r="B37" s="8" t="str">
        <f t="shared" si="0"/>
        <v>mar</v>
      </c>
      <c r="C37" s="8">
        <f t="shared" si="1"/>
        <v>5</v>
      </c>
      <c r="D37" s="8">
        <f t="shared" si="2"/>
        <v>2</v>
      </c>
      <c r="E37" s="8">
        <f t="shared" si="3"/>
        <v>2</v>
      </c>
      <c r="F37" s="9">
        <f t="shared" si="4"/>
        <v>2016</v>
      </c>
      <c r="G37" s="7">
        <f t="shared" si="13"/>
        <v>42038</v>
      </c>
      <c r="H37" s="8" t="str">
        <f t="shared" si="5"/>
        <v>mar</v>
      </c>
      <c r="I37" s="57">
        <v>28</v>
      </c>
      <c r="J37" s="10">
        <v>36</v>
      </c>
      <c r="K37" s="33">
        <f t="shared" si="14"/>
        <v>0.77777777777777779</v>
      </c>
      <c r="L37" s="11">
        <f t="shared" si="15"/>
        <v>7.7777777777777777</v>
      </c>
      <c r="M37" s="7">
        <f t="shared" si="16"/>
        <v>42402</v>
      </c>
      <c r="N37" s="8" t="str">
        <f t="shared" si="6"/>
        <v>mar</v>
      </c>
      <c r="O37" s="77">
        <v>12</v>
      </c>
      <c r="P37" s="16">
        <v>36</v>
      </c>
      <c r="Q37" s="33">
        <f t="shared" si="17"/>
        <v>0.33333333333333331</v>
      </c>
      <c r="R37" s="11">
        <f t="shared" si="18"/>
        <v>3.333333333333333</v>
      </c>
      <c r="S37" s="32">
        <f t="shared" si="9"/>
        <v>-0.57142857142857151</v>
      </c>
      <c r="T37" s="62">
        <v>44</v>
      </c>
      <c r="U37" s="72">
        <v>0</v>
      </c>
      <c r="V37" s="68"/>
      <c r="W37" s="28" t="str">
        <f t="shared" ref="W37:W68" si="151">IF(AC37&lt;=T37,"OK","AUMENTA")</f>
        <v>OK</v>
      </c>
      <c r="X37" s="37">
        <f t="shared" ref="X37" si="152">+Y37+10</f>
        <v>92.03</v>
      </c>
      <c r="Y37" s="37">
        <f t="shared" ref="Y37" si="153">+Z37+10</f>
        <v>82.03</v>
      </c>
      <c r="Z37" s="37">
        <f t="shared" ref="Z37" si="154">+AA37+10</f>
        <v>72.03</v>
      </c>
      <c r="AA37" s="37">
        <f t="shared" ref="AA37" si="155">+AB37+10</f>
        <v>62.03</v>
      </c>
      <c r="AB37" s="37">
        <f t="shared" si="23"/>
        <v>52.03</v>
      </c>
      <c r="AC37" s="37">
        <f t="shared" si="24"/>
        <v>42.03</v>
      </c>
      <c r="AD37" s="43">
        <v>1</v>
      </c>
      <c r="AE37" s="44">
        <f t="shared" si="25"/>
        <v>42.03</v>
      </c>
      <c r="AF37" s="13">
        <f t="shared" si="26"/>
        <v>48.696666666666665</v>
      </c>
      <c r="AG37" s="13">
        <f t="shared" si="27"/>
        <v>57.03</v>
      </c>
      <c r="AH37" s="13">
        <f t="shared" si="28"/>
        <v>65.36333333333333</v>
      </c>
      <c r="AI37" s="13">
        <f t="shared" si="29"/>
        <v>77.03</v>
      </c>
      <c r="AJ37" s="13">
        <f t="shared" si="30"/>
        <v>88.696666666666658</v>
      </c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3" ht="15" x14ac:dyDescent="0.25">
      <c r="A38" s="7">
        <f t="shared" si="12"/>
        <v>42403</v>
      </c>
      <c r="B38" s="8" t="str">
        <f t="shared" si="0"/>
        <v>mer</v>
      </c>
      <c r="C38" s="8">
        <f t="shared" si="1"/>
        <v>5</v>
      </c>
      <c r="D38" s="8">
        <f t="shared" si="2"/>
        <v>3</v>
      </c>
      <c r="E38" s="8">
        <f t="shared" si="3"/>
        <v>2</v>
      </c>
      <c r="F38" s="9">
        <f t="shared" si="4"/>
        <v>2016</v>
      </c>
      <c r="G38" s="7">
        <f t="shared" si="13"/>
        <v>42039</v>
      </c>
      <c r="H38" s="8" t="str">
        <f t="shared" si="5"/>
        <v>mer</v>
      </c>
      <c r="I38" s="57">
        <v>24</v>
      </c>
      <c r="J38" s="10">
        <v>36</v>
      </c>
      <c r="K38" s="33">
        <f t="shared" si="14"/>
        <v>0.66666666666666663</v>
      </c>
      <c r="L38" s="11">
        <f t="shared" si="15"/>
        <v>6.6666666666666661</v>
      </c>
      <c r="M38" s="7">
        <f t="shared" si="16"/>
        <v>42403</v>
      </c>
      <c r="N38" s="8" t="str">
        <f t="shared" si="6"/>
        <v>mer</v>
      </c>
      <c r="O38" s="77">
        <v>14</v>
      </c>
      <c r="P38" s="16">
        <v>36</v>
      </c>
      <c r="Q38" s="33">
        <f t="shared" si="17"/>
        <v>0.3888888888888889</v>
      </c>
      <c r="R38" s="11">
        <f t="shared" si="18"/>
        <v>3.8888888888888888</v>
      </c>
      <c r="S38" s="32">
        <f t="shared" si="9"/>
        <v>-0.41666666666666663</v>
      </c>
      <c r="T38" s="62">
        <v>44</v>
      </c>
      <c r="U38" s="72">
        <v>0</v>
      </c>
      <c r="V38" s="68"/>
      <c r="W38" s="28" t="str">
        <f t="shared" si="151"/>
        <v>OK</v>
      </c>
      <c r="X38" s="37">
        <f t="shared" ref="X38" si="156">+Y38+10</f>
        <v>93.957499999999996</v>
      </c>
      <c r="Y38" s="37">
        <f t="shared" ref="Y38" si="157">+Z38+10</f>
        <v>83.957499999999996</v>
      </c>
      <c r="Z38" s="37">
        <f t="shared" ref="Z38" si="158">+AA38+10</f>
        <v>73.957499999999996</v>
      </c>
      <c r="AA38" s="37">
        <f t="shared" ref="AA38" si="159">+AB38+10</f>
        <v>63.957499999999996</v>
      </c>
      <c r="AB38" s="37">
        <f t="shared" si="23"/>
        <v>53.957499999999996</v>
      </c>
      <c r="AC38" s="37">
        <f t="shared" si="24"/>
        <v>43.957499999999996</v>
      </c>
      <c r="AD38" s="43">
        <v>1</v>
      </c>
      <c r="AE38" s="44">
        <f t="shared" si="25"/>
        <v>43.957499999999996</v>
      </c>
      <c r="AF38" s="13">
        <f t="shared" si="26"/>
        <v>50.901944444444446</v>
      </c>
      <c r="AG38" s="13">
        <f t="shared" si="27"/>
        <v>59.790833333333332</v>
      </c>
      <c r="AH38" s="13">
        <f t="shared" si="28"/>
        <v>68.679722222222225</v>
      </c>
      <c r="AI38" s="13">
        <f t="shared" si="29"/>
        <v>80.624166666666667</v>
      </c>
      <c r="AJ38" s="13">
        <f t="shared" si="30"/>
        <v>92.56861111111111</v>
      </c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3" ht="15" x14ac:dyDescent="0.25">
      <c r="A39" s="7">
        <f t="shared" si="12"/>
        <v>42404</v>
      </c>
      <c r="B39" s="8" t="str">
        <f t="shared" si="0"/>
        <v>gio</v>
      </c>
      <c r="C39" s="8">
        <f t="shared" si="1"/>
        <v>5</v>
      </c>
      <c r="D39" s="8">
        <f t="shared" si="2"/>
        <v>4</v>
      </c>
      <c r="E39" s="8">
        <f t="shared" si="3"/>
        <v>2</v>
      </c>
      <c r="F39" s="9">
        <f t="shared" si="4"/>
        <v>2016</v>
      </c>
      <c r="G39" s="7">
        <f t="shared" si="13"/>
        <v>42040</v>
      </c>
      <c r="H39" s="8" t="str">
        <f t="shared" si="5"/>
        <v>gio</v>
      </c>
      <c r="I39" s="57">
        <v>9</v>
      </c>
      <c r="J39" s="10">
        <v>36</v>
      </c>
      <c r="K39" s="33">
        <f t="shared" si="14"/>
        <v>0.25</v>
      </c>
      <c r="L39" s="11">
        <f t="shared" si="15"/>
        <v>2.5</v>
      </c>
      <c r="M39" s="7">
        <f t="shared" si="16"/>
        <v>42404</v>
      </c>
      <c r="N39" s="8" t="str">
        <f t="shared" si="6"/>
        <v>gio</v>
      </c>
      <c r="O39" s="77">
        <v>9</v>
      </c>
      <c r="P39" s="16">
        <v>36</v>
      </c>
      <c r="Q39" s="33">
        <f t="shared" si="17"/>
        <v>0.25</v>
      </c>
      <c r="R39" s="11">
        <f t="shared" si="18"/>
        <v>2.5</v>
      </c>
      <c r="S39" s="32">
        <f t="shared" si="9"/>
        <v>0</v>
      </c>
      <c r="T39" s="62">
        <v>44</v>
      </c>
      <c r="U39" s="72">
        <v>0</v>
      </c>
      <c r="V39" s="68"/>
      <c r="W39" s="28" t="str">
        <f t="shared" si="151"/>
        <v>OK</v>
      </c>
      <c r="X39" s="37">
        <f t="shared" ref="X39" si="160">+Y39+10</f>
        <v>89.454374999999999</v>
      </c>
      <c r="Y39" s="37">
        <f t="shared" ref="Y39" si="161">+Z39+10</f>
        <v>79.454374999999999</v>
      </c>
      <c r="Z39" s="37">
        <f t="shared" ref="Z39" si="162">+AA39+10</f>
        <v>69.454374999999999</v>
      </c>
      <c r="AA39" s="37">
        <f t="shared" ref="AA39" si="163">+AB39+10</f>
        <v>59.454374999999999</v>
      </c>
      <c r="AB39" s="37">
        <f t="shared" si="23"/>
        <v>49.454374999999999</v>
      </c>
      <c r="AC39" s="37">
        <f t="shared" si="24"/>
        <v>39.454374999999999</v>
      </c>
      <c r="AD39" s="43">
        <v>1</v>
      </c>
      <c r="AE39" s="44">
        <f t="shared" si="25"/>
        <v>39.454374999999999</v>
      </c>
      <c r="AF39" s="13">
        <f t="shared" si="26"/>
        <v>45.704374999999999</v>
      </c>
      <c r="AG39" s="13">
        <f t="shared" si="27"/>
        <v>53.204374999999999</v>
      </c>
      <c r="AH39" s="13">
        <f t="shared" si="28"/>
        <v>60.704374999999999</v>
      </c>
      <c r="AI39" s="13">
        <f t="shared" si="29"/>
        <v>71.954374999999999</v>
      </c>
      <c r="AJ39" s="13">
        <f t="shared" si="30"/>
        <v>83.204374999999999</v>
      </c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3" ht="15" x14ac:dyDescent="0.25">
      <c r="A40" s="7">
        <f t="shared" si="12"/>
        <v>42405</v>
      </c>
      <c r="B40" s="8" t="str">
        <f t="shared" si="0"/>
        <v>ven</v>
      </c>
      <c r="C40" s="8">
        <f t="shared" si="1"/>
        <v>5</v>
      </c>
      <c r="D40" s="8">
        <f t="shared" si="2"/>
        <v>5</v>
      </c>
      <c r="E40" s="8">
        <f t="shared" si="3"/>
        <v>2</v>
      </c>
      <c r="F40" s="9">
        <f t="shared" si="4"/>
        <v>2016</v>
      </c>
      <c r="G40" s="7">
        <f t="shared" si="13"/>
        <v>42041</v>
      </c>
      <c r="H40" s="8" t="str">
        <f t="shared" si="5"/>
        <v>ven</v>
      </c>
      <c r="I40" s="57">
        <v>5</v>
      </c>
      <c r="J40" s="10">
        <v>36</v>
      </c>
      <c r="K40" s="33">
        <f t="shared" si="14"/>
        <v>0.1388888888888889</v>
      </c>
      <c r="L40" s="11">
        <f t="shared" si="15"/>
        <v>1.3888888888888888</v>
      </c>
      <c r="M40" s="7">
        <f t="shared" si="16"/>
        <v>42405</v>
      </c>
      <c r="N40" s="8" t="str">
        <f t="shared" si="6"/>
        <v>ven</v>
      </c>
      <c r="O40" s="77">
        <v>4</v>
      </c>
      <c r="P40" s="16">
        <v>36</v>
      </c>
      <c r="Q40" s="33">
        <f t="shared" si="17"/>
        <v>0.1111111111111111</v>
      </c>
      <c r="R40" s="11">
        <f t="shared" si="18"/>
        <v>1.1111111111111112</v>
      </c>
      <c r="S40" s="32">
        <f t="shared" si="9"/>
        <v>-0.19999999999999993</v>
      </c>
      <c r="T40" s="62">
        <v>44</v>
      </c>
      <c r="U40" s="72">
        <v>0</v>
      </c>
      <c r="V40" s="68"/>
      <c r="W40" s="28" t="str">
        <f t="shared" si="151"/>
        <v>OK</v>
      </c>
      <c r="X40" s="37">
        <f t="shared" ref="X40" si="164">+Y40+10</f>
        <v>86.00333333333333</v>
      </c>
      <c r="Y40" s="37">
        <f t="shared" ref="Y40" si="165">+Z40+10</f>
        <v>76.00333333333333</v>
      </c>
      <c r="Z40" s="37">
        <f t="shared" ref="Z40" si="166">+AA40+10</f>
        <v>66.00333333333333</v>
      </c>
      <c r="AA40" s="37">
        <f t="shared" ref="AA40" si="167">+AB40+10</f>
        <v>56.00333333333333</v>
      </c>
      <c r="AB40" s="37">
        <f t="shared" si="23"/>
        <v>46.00333333333333</v>
      </c>
      <c r="AC40" s="37">
        <f t="shared" si="24"/>
        <v>36.00333333333333</v>
      </c>
      <c r="AD40" s="43">
        <v>1</v>
      </c>
      <c r="AE40" s="44">
        <f t="shared" si="25"/>
        <v>36.00333333333333</v>
      </c>
      <c r="AF40" s="13">
        <f t="shared" si="26"/>
        <v>41.558888888888887</v>
      </c>
      <c r="AG40" s="13">
        <f t="shared" si="27"/>
        <v>47.67</v>
      </c>
      <c r="AH40" s="13">
        <f t="shared" si="28"/>
        <v>53.781111111111109</v>
      </c>
      <c r="AI40" s="13">
        <f t="shared" si="29"/>
        <v>64.336666666666673</v>
      </c>
      <c r="AJ40" s="13">
        <f t="shared" si="30"/>
        <v>74.892222222222216</v>
      </c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3" ht="15" x14ac:dyDescent="0.25">
      <c r="A41" s="7">
        <f t="shared" si="12"/>
        <v>42406</v>
      </c>
      <c r="B41" s="8" t="str">
        <f t="shared" si="0"/>
        <v>sab</v>
      </c>
      <c r="C41" s="8">
        <f t="shared" si="1"/>
        <v>5</v>
      </c>
      <c r="D41" s="8">
        <f t="shared" si="2"/>
        <v>6</v>
      </c>
      <c r="E41" s="8">
        <f t="shared" si="3"/>
        <v>2</v>
      </c>
      <c r="F41" s="9">
        <f t="shared" si="4"/>
        <v>2016</v>
      </c>
      <c r="G41" s="7">
        <f t="shared" si="13"/>
        <v>42042</v>
      </c>
      <c r="H41" s="8" t="str">
        <f t="shared" si="5"/>
        <v>sab</v>
      </c>
      <c r="I41" s="57">
        <v>2</v>
      </c>
      <c r="J41" s="10">
        <v>36</v>
      </c>
      <c r="K41" s="33">
        <f t="shared" si="14"/>
        <v>5.5555555555555552E-2</v>
      </c>
      <c r="L41" s="11">
        <f t="shared" si="15"/>
        <v>0.55555555555555558</v>
      </c>
      <c r="M41" s="7">
        <f t="shared" si="16"/>
        <v>42406</v>
      </c>
      <c r="N41" s="8" t="str">
        <f t="shared" si="6"/>
        <v>sab</v>
      </c>
      <c r="O41" s="77">
        <v>8</v>
      </c>
      <c r="P41" s="16">
        <v>36</v>
      </c>
      <c r="Q41" s="33">
        <f t="shared" si="17"/>
        <v>0.22222222222222221</v>
      </c>
      <c r="R41" s="11">
        <f t="shared" si="18"/>
        <v>2.2222222222222223</v>
      </c>
      <c r="S41" s="32">
        <f t="shared" si="9"/>
        <v>3</v>
      </c>
      <c r="T41" s="62">
        <v>44</v>
      </c>
      <c r="U41" s="72">
        <v>0</v>
      </c>
      <c r="V41" s="68"/>
      <c r="W41" s="28" t="str">
        <f t="shared" si="151"/>
        <v>OK</v>
      </c>
      <c r="X41" s="37">
        <f t="shared" ref="X41" si="168">+Y41+10</f>
        <v>88.68</v>
      </c>
      <c r="Y41" s="37">
        <f t="shared" ref="Y41" si="169">+Z41+10</f>
        <v>78.680000000000007</v>
      </c>
      <c r="Z41" s="37">
        <f t="shared" ref="Z41" si="170">+AA41+10</f>
        <v>68.680000000000007</v>
      </c>
      <c r="AA41" s="37">
        <f t="shared" ref="AA41" si="171">+AB41+10</f>
        <v>58.68</v>
      </c>
      <c r="AB41" s="37">
        <f t="shared" si="23"/>
        <v>48.68</v>
      </c>
      <c r="AC41" s="37">
        <f t="shared" si="24"/>
        <v>38.68</v>
      </c>
      <c r="AD41" s="43">
        <v>1</v>
      </c>
      <c r="AE41" s="44">
        <f t="shared" si="25"/>
        <v>38.68</v>
      </c>
      <c r="AF41" s="13">
        <f t="shared" si="26"/>
        <v>44.791111111111114</v>
      </c>
      <c r="AG41" s="13">
        <f t="shared" si="27"/>
        <v>52.013333333333335</v>
      </c>
      <c r="AH41" s="13">
        <f t="shared" si="28"/>
        <v>59.235555555555557</v>
      </c>
      <c r="AI41" s="13">
        <f t="shared" si="29"/>
        <v>70.346666666666664</v>
      </c>
      <c r="AJ41" s="13">
        <f t="shared" si="30"/>
        <v>81.457777777777778</v>
      </c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3" ht="15" x14ac:dyDescent="0.25">
      <c r="A42" s="7">
        <f t="shared" si="12"/>
        <v>42407</v>
      </c>
      <c r="B42" s="8" t="str">
        <f t="shared" si="0"/>
        <v>dom</v>
      </c>
      <c r="C42" s="8">
        <f t="shared" si="1"/>
        <v>5</v>
      </c>
      <c r="D42" s="8">
        <f t="shared" si="2"/>
        <v>7</v>
      </c>
      <c r="E42" s="8">
        <f t="shared" si="3"/>
        <v>2</v>
      </c>
      <c r="F42" s="9">
        <f t="shared" si="4"/>
        <v>2016</v>
      </c>
      <c r="G42" s="7">
        <f t="shared" si="13"/>
        <v>42043</v>
      </c>
      <c r="H42" s="8" t="str">
        <f t="shared" si="5"/>
        <v>dom</v>
      </c>
      <c r="I42" s="57">
        <v>1</v>
      </c>
      <c r="J42" s="10">
        <v>36</v>
      </c>
      <c r="K42" s="33">
        <f t="shared" si="14"/>
        <v>2.7777777777777776E-2</v>
      </c>
      <c r="L42" s="11">
        <f t="shared" si="15"/>
        <v>0.27777777777777779</v>
      </c>
      <c r="M42" s="7">
        <f t="shared" si="16"/>
        <v>42407</v>
      </c>
      <c r="N42" s="8" t="str">
        <f t="shared" si="6"/>
        <v>dom</v>
      </c>
      <c r="O42" s="77">
        <v>11</v>
      </c>
      <c r="P42" s="16">
        <v>36</v>
      </c>
      <c r="Q42" s="33">
        <f t="shared" si="17"/>
        <v>0.30555555555555558</v>
      </c>
      <c r="R42" s="11">
        <f t="shared" si="18"/>
        <v>3.0555555555555558</v>
      </c>
      <c r="S42" s="32">
        <f t="shared" si="9"/>
        <v>10</v>
      </c>
      <c r="T42" s="62">
        <v>44</v>
      </c>
      <c r="U42" s="72">
        <v>0</v>
      </c>
      <c r="V42" s="68"/>
      <c r="W42" s="28" t="str">
        <f t="shared" si="151"/>
        <v>OK</v>
      </c>
      <c r="X42" s="37">
        <f t="shared" ref="X42" si="172">+Y42+10</f>
        <v>91.12937500000001</v>
      </c>
      <c r="Y42" s="37">
        <f t="shared" ref="Y42" si="173">+Z42+10</f>
        <v>81.12937500000001</v>
      </c>
      <c r="Z42" s="37">
        <f t="shared" ref="Z42" si="174">+AA42+10</f>
        <v>71.12937500000001</v>
      </c>
      <c r="AA42" s="37">
        <f t="shared" ref="AA42" si="175">+AB42+10</f>
        <v>61.129375000000003</v>
      </c>
      <c r="AB42" s="37">
        <f t="shared" si="23"/>
        <v>51.129375000000003</v>
      </c>
      <c r="AC42" s="37">
        <f t="shared" si="24"/>
        <v>41.129375000000003</v>
      </c>
      <c r="AD42" s="43">
        <v>1</v>
      </c>
      <c r="AE42" s="44">
        <f t="shared" si="25"/>
        <v>41.129375000000003</v>
      </c>
      <c r="AF42" s="13">
        <f t="shared" si="26"/>
        <v>47.657152777777782</v>
      </c>
      <c r="AG42" s="13">
        <f t="shared" si="27"/>
        <v>55.712708333333339</v>
      </c>
      <c r="AH42" s="13">
        <f t="shared" si="28"/>
        <v>63.768263888888889</v>
      </c>
      <c r="AI42" s="13">
        <f t="shared" si="29"/>
        <v>75.296041666666667</v>
      </c>
      <c r="AJ42" s="13">
        <f t="shared" si="30"/>
        <v>86.823819444444439</v>
      </c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3" ht="15" x14ac:dyDescent="0.25">
      <c r="A43" s="7">
        <f t="shared" si="12"/>
        <v>42408</v>
      </c>
      <c r="B43" s="8" t="str">
        <f t="shared" si="0"/>
        <v>lun</v>
      </c>
      <c r="C43" s="8">
        <f t="shared" si="1"/>
        <v>6</v>
      </c>
      <c r="D43" s="8">
        <f t="shared" si="2"/>
        <v>8</v>
      </c>
      <c r="E43" s="8">
        <f t="shared" si="3"/>
        <v>2</v>
      </c>
      <c r="F43" s="9">
        <f t="shared" si="4"/>
        <v>2016</v>
      </c>
      <c r="G43" s="7">
        <f t="shared" si="13"/>
        <v>42044</v>
      </c>
      <c r="H43" s="8" t="str">
        <f t="shared" si="5"/>
        <v>lun</v>
      </c>
      <c r="I43" s="57">
        <v>9</v>
      </c>
      <c r="J43" s="10">
        <v>36</v>
      </c>
      <c r="K43" s="33">
        <f t="shared" si="14"/>
        <v>0.25</v>
      </c>
      <c r="L43" s="11">
        <f t="shared" si="15"/>
        <v>2.5</v>
      </c>
      <c r="M43" s="7">
        <f t="shared" si="16"/>
        <v>42408</v>
      </c>
      <c r="N43" s="8" t="str">
        <f t="shared" si="6"/>
        <v>lun</v>
      </c>
      <c r="O43" s="77">
        <v>18</v>
      </c>
      <c r="P43" s="16">
        <v>36</v>
      </c>
      <c r="Q43" s="33">
        <f t="shared" si="17"/>
        <v>0.5</v>
      </c>
      <c r="R43" s="11">
        <f t="shared" si="18"/>
        <v>5</v>
      </c>
      <c r="S43" s="32">
        <f t="shared" si="9"/>
        <v>1</v>
      </c>
      <c r="T43" s="62">
        <v>44</v>
      </c>
      <c r="U43" s="72">
        <v>0</v>
      </c>
      <c r="V43" s="68"/>
      <c r="W43" s="28" t="str">
        <f t="shared" si="151"/>
        <v>AUMENTA</v>
      </c>
      <c r="X43" s="37">
        <f t="shared" ref="X43" si="176">+Y43+10</f>
        <v>98.317499999999995</v>
      </c>
      <c r="Y43" s="37">
        <f t="shared" ref="Y43" si="177">+Z43+10</f>
        <v>88.317499999999995</v>
      </c>
      <c r="Z43" s="37">
        <f t="shared" ref="Z43" si="178">+AA43+10</f>
        <v>78.317499999999995</v>
      </c>
      <c r="AA43" s="37">
        <f t="shared" ref="AA43" si="179">+AB43+10</f>
        <v>68.317499999999995</v>
      </c>
      <c r="AB43" s="37">
        <f t="shared" si="23"/>
        <v>58.317499999999995</v>
      </c>
      <c r="AC43" s="37">
        <f t="shared" si="24"/>
        <v>48.317499999999995</v>
      </c>
      <c r="AD43" s="43">
        <v>1</v>
      </c>
      <c r="AE43" s="44">
        <f t="shared" si="25"/>
        <v>48.317499999999995</v>
      </c>
      <c r="AF43" s="13">
        <f t="shared" si="26"/>
        <v>55.817499999999995</v>
      </c>
      <c r="AG43" s="13">
        <f t="shared" si="27"/>
        <v>65.817499999999995</v>
      </c>
      <c r="AH43" s="13">
        <f t="shared" si="28"/>
        <v>75.817499999999995</v>
      </c>
      <c r="AI43" s="13">
        <f t="shared" si="29"/>
        <v>88.317499999999995</v>
      </c>
      <c r="AJ43" s="13">
        <f t="shared" si="30"/>
        <v>100.8175</v>
      </c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3" ht="15" x14ac:dyDescent="0.25">
      <c r="A44" s="7">
        <f t="shared" si="12"/>
        <v>42409</v>
      </c>
      <c r="B44" s="8" t="str">
        <f t="shared" si="0"/>
        <v>mar</v>
      </c>
      <c r="C44" s="8">
        <f t="shared" si="1"/>
        <v>6</v>
      </c>
      <c r="D44" s="8">
        <f t="shared" si="2"/>
        <v>9</v>
      </c>
      <c r="E44" s="8">
        <f t="shared" si="3"/>
        <v>2</v>
      </c>
      <c r="F44" s="9">
        <f t="shared" si="4"/>
        <v>2016</v>
      </c>
      <c r="G44" s="7">
        <f t="shared" si="13"/>
        <v>42045</v>
      </c>
      <c r="H44" s="8" t="str">
        <f t="shared" si="5"/>
        <v>mar</v>
      </c>
      <c r="I44" s="57">
        <v>10</v>
      </c>
      <c r="J44" s="10">
        <v>36</v>
      </c>
      <c r="K44" s="33">
        <f t="shared" si="14"/>
        <v>0.27777777777777779</v>
      </c>
      <c r="L44" s="11">
        <f t="shared" si="15"/>
        <v>2.7777777777777777</v>
      </c>
      <c r="M44" s="7">
        <f t="shared" si="16"/>
        <v>42409</v>
      </c>
      <c r="N44" s="8" t="str">
        <f t="shared" si="6"/>
        <v>mar</v>
      </c>
      <c r="O44" s="77">
        <v>23</v>
      </c>
      <c r="P44" s="16">
        <v>36</v>
      </c>
      <c r="Q44" s="33">
        <f t="shared" si="17"/>
        <v>0.63888888888888884</v>
      </c>
      <c r="R44" s="11">
        <f t="shared" si="18"/>
        <v>6.3888888888888884</v>
      </c>
      <c r="S44" s="32">
        <f t="shared" si="9"/>
        <v>1.2999999999999998</v>
      </c>
      <c r="T44" s="62">
        <v>44</v>
      </c>
      <c r="U44" s="72">
        <v>0</v>
      </c>
      <c r="V44" s="68"/>
      <c r="W44" s="28" t="str">
        <f t="shared" si="151"/>
        <v>AUMENTA</v>
      </c>
      <c r="X44" s="37">
        <f t="shared" ref="X44" si="180">+Y44+10</f>
        <v>104.71437499999999</v>
      </c>
      <c r="Y44" s="37">
        <f t="shared" ref="Y44" si="181">+Z44+10</f>
        <v>94.71437499999999</v>
      </c>
      <c r="Z44" s="37">
        <f t="shared" ref="Z44" si="182">+AA44+10</f>
        <v>84.71437499999999</v>
      </c>
      <c r="AA44" s="37">
        <f t="shared" ref="AA44" si="183">+AB44+10</f>
        <v>74.71437499999999</v>
      </c>
      <c r="AB44" s="37">
        <f t="shared" si="23"/>
        <v>64.71437499999999</v>
      </c>
      <c r="AC44" s="37">
        <f t="shared" si="24"/>
        <v>54.714374999999997</v>
      </c>
      <c r="AD44" s="43">
        <v>1</v>
      </c>
      <c r="AE44" s="44">
        <f t="shared" si="25"/>
        <v>54.714374999999997</v>
      </c>
      <c r="AF44" s="13">
        <f t="shared" si="26"/>
        <v>62.908819444444447</v>
      </c>
      <c r="AG44" s="13">
        <f t="shared" si="27"/>
        <v>74.297708333333333</v>
      </c>
      <c r="AH44" s="13">
        <f t="shared" si="28"/>
        <v>85.686597222222218</v>
      </c>
      <c r="AI44" s="13">
        <f t="shared" si="29"/>
        <v>98.881041666666661</v>
      </c>
      <c r="AJ44" s="13">
        <f t="shared" si="30"/>
        <v>112.0754861111111</v>
      </c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3" ht="15" x14ac:dyDescent="0.25">
      <c r="A45" s="7">
        <f t="shared" si="12"/>
        <v>42410</v>
      </c>
      <c r="B45" s="8" t="str">
        <f t="shared" si="0"/>
        <v>mer</v>
      </c>
      <c r="C45" s="8">
        <f t="shared" si="1"/>
        <v>6</v>
      </c>
      <c r="D45" s="8">
        <f t="shared" si="2"/>
        <v>10</v>
      </c>
      <c r="E45" s="8">
        <f t="shared" si="3"/>
        <v>2</v>
      </c>
      <c r="F45" s="9">
        <f t="shared" si="4"/>
        <v>2016</v>
      </c>
      <c r="G45" s="7">
        <f t="shared" si="13"/>
        <v>42046</v>
      </c>
      <c r="H45" s="8" t="str">
        <f t="shared" si="5"/>
        <v>mer</v>
      </c>
      <c r="I45" s="57">
        <v>16</v>
      </c>
      <c r="J45" s="10">
        <v>36</v>
      </c>
      <c r="K45" s="33">
        <f t="shared" si="14"/>
        <v>0.44444444444444442</v>
      </c>
      <c r="L45" s="11">
        <f t="shared" si="15"/>
        <v>4.4444444444444446</v>
      </c>
      <c r="M45" s="7">
        <f t="shared" si="16"/>
        <v>42410</v>
      </c>
      <c r="N45" s="8" t="str">
        <f t="shared" si="6"/>
        <v>mer</v>
      </c>
      <c r="O45" s="77">
        <v>26</v>
      </c>
      <c r="P45" s="16">
        <v>36</v>
      </c>
      <c r="Q45" s="33">
        <f t="shared" si="17"/>
        <v>0.72222222222222221</v>
      </c>
      <c r="R45" s="11">
        <f t="shared" si="18"/>
        <v>7.2222222222222223</v>
      </c>
      <c r="S45" s="32">
        <f t="shared" si="9"/>
        <v>0.625</v>
      </c>
      <c r="T45" s="62">
        <v>44</v>
      </c>
      <c r="U45" s="72">
        <v>0</v>
      </c>
      <c r="V45" s="68"/>
      <c r="W45" s="28" t="str">
        <f t="shared" si="151"/>
        <v>AUMENTA</v>
      </c>
      <c r="X45" s="37">
        <f t="shared" ref="X45" si="184">+Y45+10</f>
        <v>109.0575</v>
      </c>
      <c r="Y45" s="37">
        <f t="shared" ref="Y45" si="185">+Z45+10</f>
        <v>99.057500000000005</v>
      </c>
      <c r="Z45" s="37">
        <f t="shared" ref="Z45" si="186">+AA45+10</f>
        <v>89.057500000000005</v>
      </c>
      <c r="AA45" s="37">
        <f t="shared" ref="AA45" si="187">+AB45+10</f>
        <v>79.057500000000005</v>
      </c>
      <c r="AB45" s="37">
        <f t="shared" si="23"/>
        <v>69.057500000000005</v>
      </c>
      <c r="AC45" s="37">
        <f t="shared" si="24"/>
        <v>59.057500000000005</v>
      </c>
      <c r="AD45" s="43">
        <v>1</v>
      </c>
      <c r="AE45" s="44">
        <f t="shared" si="25"/>
        <v>59.057500000000005</v>
      </c>
      <c r="AF45" s="13">
        <f t="shared" si="26"/>
        <v>67.668611111111119</v>
      </c>
      <c r="AG45" s="13">
        <f t="shared" si="27"/>
        <v>79.890833333333333</v>
      </c>
      <c r="AH45" s="13">
        <f t="shared" si="28"/>
        <v>92.113055555555547</v>
      </c>
      <c r="AI45" s="13">
        <f t="shared" si="29"/>
        <v>105.72416666666666</v>
      </c>
      <c r="AJ45" s="13">
        <f t="shared" si="30"/>
        <v>119.33527777777778</v>
      </c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3" ht="15" x14ac:dyDescent="0.25">
      <c r="A46" s="7">
        <f t="shared" si="12"/>
        <v>42411</v>
      </c>
      <c r="B46" s="8" t="str">
        <f t="shared" si="0"/>
        <v>gio</v>
      </c>
      <c r="C46" s="8">
        <f t="shared" si="1"/>
        <v>6</v>
      </c>
      <c r="D46" s="8">
        <f t="shared" si="2"/>
        <v>11</v>
      </c>
      <c r="E46" s="8">
        <f t="shared" si="3"/>
        <v>2</v>
      </c>
      <c r="F46" s="9">
        <f t="shared" si="4"/>
        <v>2016</v>
      </c>
      <c r="G46" s="7">
        <f t="shared" si="13"/>
        <v>42047</v>
      </c>
      <c r="H46" s="8" t="str">
        <f t="shared" si="5"/>
        <v>gio</v>
      </c>
      <c r="I46" s="57">
        <v>9</v>
      </c>
      <c r="J46" s="10">
        <v>36</v>
      </c>
      <c r="K46" s="33">
        <f t="shared" si="14"/>
        <v>0.25</v>
      </c>
      <c r="L46" s="11">
        <f t="shared" si="15"/>
        <v>2.5</v>
      </c>
      <c r="M46" s="7">
        <f t="shared" si="16"/>
        <v>42411</v>
      </c>
      <c r="N46" s="8" t="str">
        <f t="shared" si="6"/>
        <v>gio</v>
      </c>
      <c r="O46" s="77">
        <v>14</v>
      </c>
      <c r="P46" s="16">
        <v>36</v>
      </c>
      <c r="Q46" s="33">
        <f t="shared" si="17"/>
        <v>0.3888888888888889</v>
      </c>
      <c r="R46" s="11">
        <f t="shared" si="18"/>
        <v>3.8888888888888888</v>
      </c>
      <c r="S46" s="32">
        <f t="shared" si="9"/>
        <v>0.55555555555555558</v>
      </c>
      <c r="T46" s="62">
        <v>44</v>
      </c>
      <c r="U46" s="72">
        <v>0</v>
      </c>
      <c r="V46" s="68"/>
      <c r="W46" s="28" t="str">
        <f t="shared" si="151"/>
        <v>OK</v>
      </c>
      <c r="X46" s="37">
        <f t="shared" ref="X46" si="188">+Y46+10</f>
        <v>93.957499999999996</v>
      </c>
      <c r="Y46" s="37">
        <f t="shared" ref="Y46" si="189">+Z46+10</f>
        <v>83.957499999999996</v>
      </c>
      <c r="Z46" s="37">
        <f t="shared" ref="Z46" si="190">+AA46+10</f>
        <v>73.957499999999996</v>
      </c>
      <c r="AA46" s="37">
        <f t="shared" ref="AA46" si="191">+AB46+10</f>
        <v>63.957499999999996</v>
      </c>
      <c r="AB46" s="37">
        <f t="shared" si="23"/>
        <v>53.957499999999996</v>
      </c>
      <c r="AC46" s="37">
        <f t="shared" si="24"/>
        <v>43.957499999999996</v>
      </c>
      <c r="AD46" s="43">
        <v>1</v>
      </c>
      <c r="AE46" s="44">
        <f t="shared" si="25"/>
        <v>43.957499999999996</v>
      </c>
      <c r="AF46" s="13">
        <f t="shared" si="26"/>
        <v>50.901944444444446</v>
      </c>
      <c r="AG46" s="13">
        <f t="shared" si="27"/>
        <v>59.790833333333332</v>
      </c>
      <c r="AH46" s="13">
        <f t="shared" si="28"/>
        <v>68.679722222222225</v>
      </c>
      <c r="AI46" s="13">
        <f t="shared" si="29"/>
        <v>80.624166666666667</v>
      </c>
      <c r="AJ46" s="13">
        <f t="shared" si="30"/>
        <v>92.56861111111111</v>
      </c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3" ht="15" x14ac:dyDescent="0.25">
      <c r="A47" s="7">
        <f t="shared" si="12"/>
        <v>42412</v>
      </c>
      <c r="B47" s="8" t="str">
        <f t="shared" si="0"/>
        <v>ven</v>
      </c>
      <c r="C47" s="8">
        <f t="shared" si="1"/>
        <v>6</v>
      </c>
      <c r="D47" s="8">
        <f t="shared" si="2"/>
        <v>12</v>
      </c>
      <c r="E47" s="8">
        <f t="shared" si="3"/>
        <v>2</v>
      </c>
      <c r="F47" s="9">
        <f t="shared" si="4"/>
        <v>2016</v>
      </c>
      <c r="G47" s="7">
        <f t="shared" si="13"/>
        <v>42048</v>
      </c>
      <c r="H47" s="8" t="str">
        <f t="shared" si="5"/>
        <v>ven</v>
      </c>
      <c r="I47" s="57">
        <v>21</v>
      </c>
      <c r="J47" s="10">
        <v>36</v>
      </c>
      <c r="K47" s="33">
        <f t="shared" si="14"/>
        <v>0.58333333333333337</v>
      </c>
      <c r="L47" s="11">
        <f t="shared" si="15"/>
        <v>5.8333333333333339</v>
      </c>
      <c r="M47" s="7">
        <f t="shared" si="16"/>
        <v>42412</v>
      </c>
      <c r="N47" s="8" t="str">
        <f t="shared" si="6"/>
        <v>ven</v>
      </c>
      <c r="O47" s="77">
        <v>6</v>
      </c>
      <c r="P47" s="16">
        <v>36</v>
      </c>
      <c r="Q47" s="33">
        <f t="shared" si="17"/>
        <v>0.16666666666666666</v>
      </c>
      <c r="R47" s="11">
        <f t="shared" si="18"/>
        <v>1.6666666666666665</v>
      </c>
      <c r="S47" s="32">
        <f t="shared" si="9"/>
        <v>-0.71428571428571441</v>
      </c>
      <c r="T47" s="62">
        <v>44</v>
      </c>
      <c r="U47" s="72">
        <v>0</v>
      </c>
      <c r="V47" s="68"/>
      <c r="W47" s="28" t="str">
        <f t="shared" si="151"/>
        <v>OK</v>
      </c>
      <c r="X47" s="37">
        <f t="shared" ref="X47" si="192">+Y47+10</f>
        <v>87.257499999999993</v>
      </c>
      <c r="Y47" s="37">
        <f t="shared" ref="Y47" si="193">+Z47+10</f>
        <v>77.257499999999993</v>
      </c>
      <c r="Z47" s="37">
        <f t="shared" ref="Z47" si="194">+AA47+10</f>
        <v>67.257499999999993</v>
      </c>
      <c r="AA47" s="37">
        <f t="shared" ref="AA47" si="195">+AB47+10</f>
        <v>57.2575</v>
      </c>
      <c r="AB47" s="37">
        <f t="shared" si="23"/>
        <v>47.2575</v>
      </c>
      <c r="AC47" s="37">
        <f t="shared" si="24"/>
        <v>37.2575</v>
      </c>
      <c r="AD47" s="43">
        <v>1</v>
      </c>
      <c r="AE47" s="44">
        <f t="shared" si="25"/>
        <v>37.2575</v>
      </c>
      <c r="AF47" s="13">
        <f t="shared" si="26"/>
        <v>43.090833333333336</v>
      </c>
      <c r="AG47" s="13">
        <f t="shared" si="27"/>
        <v>49.7575</v>
      </c>
      <c r="AH47" s="13">
        <f t="shared" si="28"/>
        <v>56.424166666666665</v>
      </c>
      <c r="AI47" s="13">
        <f t="shared" si="29"/>
        <v>67.257499999999993</v>
      </c>
      <c r="AJ47" s="13">
        <f t="shared" si="30"/>
        <v>78.090833333333336</v>
      </c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</row>
    <row r="48" spans="1:63" ht="15" x14ac:dyDescent="0.25">
      <c r="A48" s="7">
        <f t="shared" si="12"/>
        <v>42413</v>
      </c>
      <c r="B48" s="8" t="str">
        <f t="shared" si="0"/>
        <v>sab</v>
      </c>
      <c r="C48" s="8">
        <f t="shared" si="1"/>
        <v>6</v>
      </c>
      <c r="D48" s="8">
        <f t="shared" si="2"/>
        <v>13</v>
      </c>
      <c r="E48" s="8">
        <f t="shared" si="3"/>
        <v>2</v>
      </c>
      <c r="F48" s="9">
        <f t="shared" si="4"/>
        <v>2016</v>
      </c>
      <c r="G48" s="7">
        <f t="shared" si="13"/>
        <v>42049</v>
      </c>
      <c r="H48" s="8" t="str">
        <f t="shared" si="5"/>
        <v>sab</v>
      </c>
      <c r="I48" s="57">
        <v>34</v>
      </c>
      <c r="J48" s="10">
        <v>36</v>
      </c>
      <c r="K48" s="33">
        <f t="shared" si="14"/>
        <v>0.94444444444444442</v>
      </c>
      <c r="L48" s="11">
        <f t="shared" si="15"/>
        <v>9.4444444444444446</v>
      </c>
      <c r="M48" s="7">
        <f t="shared" si="16"/>
        <v>42413</v>
      </c>
      <c r="N48" s="8" t="str">
        <f t="shared" si="6"/>
        <v>sab</v>
      </c>
      <c r="O48" s="77">
        <v>1</v>
      </c>
      <c r="P48" s="16">
        <v>36</v>
      </c>
      <c r="Q48" s="33">
        <f t="shared" si="17"/>
        <v>2.7777777777777776E-2</v>
      </c>
      <c r="R48" s="11">
        <f t="shared" si="18"/>
        <v>0.27777777777777779</v>
      </c>
      <c r="S48" s="32">
        <f t="shared" si="9"/>
        <v>-0.97058823529411753</v>
      </c>
      <c r="T48" s="62">
        <v>44</v>
      </c>
      <c r="U48" s="72">
        <v>0</v>
      </c>
      <c r="V48" s="68"/>
      <c r="W48" s="28" t="str">
        <f t="shared" si="151"/>
        <v>OK</v>
      </c>
      <c r="X48" s="37">
        <f t="shared" ref="X48" si="196">+Y48+10</f>
        <v>84.437708333333333</v>
      </c>
      <c r="Y48" s="37">
        <f t="shared" ref="Y48" si="197">+Z48+10</f>
        <v>74.437708333333333</v>
      </c>
      <c r="Z48" s="37">
        <f t="shared" ref="Z48" si="198">+AA48+10</f>
        <v>64.437708333333333</v>
      </c>
      <c r="AA48" s="37">
        <f t="shared" ref="AA48" si="199">+AB48+10</f>
        <v>54.437708333333333</v>
      </c>
      <c r="AB48" s="37">
        <f t="shared" si="23"/>
        <v>44.437708333333333</v>
      </c>
      <c r="AC48" s="37">
        <f t="shared" si="24"/>
        <v>34.437708333333333</v>
      </c>
      <c r="AD48" s="43">
        <v>1</v>
      </c>
      <c r="AE48" s="44">
        <f t="shared" si="25"/>
        <v>34.437708333333333</v>
      </c>
      <c r="AF48" s="13">
        <f t="shared" si="26"/>
        <v>39.576597222222219</v>
      </c>
      <c r="AG48" s="13">
        <f t="shared" si="27"/>
        <v>44.854374999999997</v>
      </c>
      <c r="AH48" s="13">
        <f t="shared" si="28"/>
        <v>50.132152777777776</v>
      </c>
      <c r="AI48" s="13">
        <f t="shared" si="29"/>
        <v>60.271041666666669</v>
      </c>
      <c r="AJ48" s="13">
        <f t="shared" si="30"/>
        <v>70.409930555555562</v>
      </c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</row>
    <row r="49" spans="1:63" ht="15" x14ac:dyDescent="0.25">
      <c r="A49" s="7">
        <f t="shared" si="12"/>
        <v>42414</v>
      </c>
      <c r="B49" s="8" t="str">
        <f t="shared" si="0"/>
        <v>dom</v>
      </c>
      <c r="C49" s="8">
        <f t="shared" si="1"/>
        <v>6</v>
      </c>
      <c r="D49" s="8">
        <f t="shared" si="2"/>
        <v>14</v>
      </c>
      <c r="E49" s="8">
        <f t="shared" si="3"/>
        <v>2</v>
      </c>
      <c r="F49" s="9">
        <f t="shared" si="4"/>
        <v>2016</v>
      </c>
      <c r="G49" s="7">
        <f t="shared" si="13"/>
        <v>42050</v>
      </c>
      <c r="H49" s="8" t="str">
        <f t="shared" si="5"/>
        <v>dom</v>
      </c>
      <c r="I49" s="57">
        <v>9</v>
      </c>
      <c r="J49" s="10">
        <v>36</v>
      </c>
      <c r="K49" s="33">
        <f t="shared" si="14"/>
        <v>0.25</v>
      </c>
      <c r="L49" s="11">
        <f t="shared" si="15"/>
        <v>2.5</v>
      </c>
      <c r="M49" s="7">
        <f t="shared" si="16"/>
        <v>42414</v>
      </c>
      <c r="N49" s="8" t="str">
        <f t="shared" si="6"/>
        <v>dom</v>
      </c>
      <c r="O49" s="77">
        <v>6</v>
      </c>
      <c r="P49" s="16">
        <v>36</v>
      </c>
      <c r="Q49" s="33">
        <f t="shared" si="17"/>
        <v>0.16666666666666666</v>
      </c>
      <c r="R49" s="11">
        <f t="shared" si="18"/>
        <v>1.6666666666666665</v>
      </c>
      <c r="S49" s="32">
        <f t="shared" si="9"/>
        <v>-0.33333333333333337</v>
      </c>
      <c r="T49" s="62">
        <v>44</v>
      </c>
      <c r="U49" s="72">
        <v>0</v>
      </c>
      <c r="V49" s="68"/>
      <c r="W49" s="28" t="str">
        <f t="shared" si="151"/>
        <v>OK</v>
      </c>
      <c r="X49" s="37">
        <f t="shared" ref="X49" si="200">+Y49+10</f>
        <v>87.257499999999993</v>
      </c>
      <c r="Y49" s="37">
        <f t="shared" ref="Y49" si="201">+Z49+10</f>
        <v>77.257499999999993</v>
      </c>
      <c r="Z49" s="37">
        <f t="shared" ref="Z49" si="202">+AA49+10</f>
        <v>67.257499999999993</v>
      </c>
      <c r="AA49" s="37">
        <f t="shared" ref="AA49" si="203">+AB49+10</f>
        <v>57.2575</v>
      </c>
      <c r="AB49" s="37">
        <f t="shared" si="23"/>
        <v>47.2575</v>
      </c>
      <c r="AC49" s="37">
        <f t="shared" si="24"/>
        <v>37.2575</v>
      </c>
      <c r="AD49" s="43">
        <v>1</v>
      </c>
      <c r="AE49" s="44">
        <f t="shared" si="25"/>
        <v>37.2575</v>
      </c>
      <c r="AF49" s="13">
        <f t="shared" si="26"/>
        <v>43.090833333333336</v>
      </c>
      <c r="AG49" s="13">
        <f t="shared" si="27"/>
        <v>49.7575</v>
      </c>
      <c r="AH49" s="13">
        <f t="shared" si="28"/>
        <v>56.424166666666665</v>
      </c>
      <c r="AI49" s="13">
        <f t="shared" si="29"/>
        <v>67.257499999999993</v>
      </c>
      <c r="AJ49" s="13">
        <f t="shared" si="30"/>
        <v>78.090833333333336</v>
      </c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</row>
    <row r="50" spans="1:63" ht="15" x14ac:dyDescent="0.25">
      <c r="A50" s="7">
        <f t="shared" si="12"/>
        <v>42415</v>
      </c>
      <c r="B50" s="8" t="str">
        <f t="shared" si="0"/>
        <v>lun</v>
      </c>
      <c r="C50" s="8">
        <f t="shared" si="1"/>
        <v>7</v>
      </c>
      <c r="D50" s="8">
        <f t="shared" si="2"/>
        <v>15</v>
      </c>
      <c r="E50" s="8">
        <f t="shared" si="3"/>
        <v>2</v>
      </c>
      <c r="F50" s="9">
        <f t="shared" si="4"/>
        <v>2016</v>
      </c>
      <c r="G50" s="7">
        <f t="shared" si="13"/>
        <v>42051</v>
      </c>
      <c r="H50" s="8" t="str">
        <f t="shared" si="5"/>
        <v>lun</v>
      </c>
      <c r="I50" s="57">
        <v>35</v>
      </c>
      <c r="J50" s="10">
        <v>36</v>
      </c>
      <c r="K50" s="33">
        <f t="shared" si="14"/>
        <v>0.97222222222222221</v>
      </c>
      <c r="L50" s="11">
        <f t="shared" si="15"/>
        <v>9.7222222222222214</v>
      </c>
      <c r="M50" s="7">
        <f t="shared" si="16"/>
        <v>42415</v>
      </c>
      <c r="N50" s="8" t="str">
        <f t="shared" si="6"/>
        <v>lun</v>
      </c>
      <c r="O50" s="77">
        <v>28</v>
      </c>
      <c r="P50" s="16">
        <v>36</v>
      </c>
      <c r="Q50" s="33">
        <f t="shared" si="17"/>
        <v>0.77777777777777779</v>
      </c>
      <c r="R50" s="11">
        <f t="shared" si="18"/>
        <v>7.7777777777777777</v>
      </c>
      <c r="S50" s="32">
        <f t="shared" si="9"/>
        <v>-0.19999999999999996</v>
      </c>
      <c r="T50" s="62">
        <v>44</v>
      </c>
      <c r="U50" s="72">
        <v>0</v>
      </c>
      <c r="V50" s="68"/>
      <c r="W50" s="28" t="str">
        <f t="shared" si="151"/>
        <v>AUMENTA</v>
      </c>
      <c r="X50" s="37">
        <f t="shared" ref="X50" si="204">+Y50+10</f>
        <v>112.16333333333333</v>
      </c>
      <c r="Y50" s="37">
        <f t="shared" ref="Y50" si="205">+Z50+10</f>
        <v>102.16333333333333</v>
      </c>
      <c r="Z50" s="37">
        <f t="shared" ref="Z50" si="206">+AA50+10</f>
        <v>92.163333333333327</v>
      </c>
      <c r="AA50" s="37">
        <f t="shared" ref="AA50" si="207">+AB50+10</f>
        <v>82.163333333333327</v>
      </c>
      <c r="AB50" s="37">
        <f t="shared" si="23"/>
        <v>72.163333333333327</v>
      </c>
      <c r="AC50" s="37">
        <f t="shared" si="24"/>
        <v>62.163333333333334</v>
      </c>
      <c r="AD50" s="43">
        <v>1</v>
      </c>
      <c r="AE50" s="44">
        <f t="shared" si="25"/>
        <v>62.163333333333334</v>
      </c>
      <c r="AF50" s="13">
        <f t="shared" si="26"/>
        <v>71.052222222222213</v>
      </c>
      <c r="AG50" s="13">
        <f t="shared" si="27"/>
        <v>83.83</v>
      </c>
      <c r="AH50" s="13">
        <f t="shared" si="28"/>
        <v>96.607777777777784</v>
      </c>
      <c r="AI50" s="13">
        <f t="shared" si="29"/>
        <v>110.49666666666667</v>
      </c>
      <c r="AJ50" s="13">
        <f t="shared" si="30"/>
        <v>124.38555555555556</v>
      </c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</row>
    <row r="51" spans="1:63" ht="15" x14ac:dyDescent="0.25">
      <c r="A51" s="7">
        <f t="shared" si="12"/>
        <v>42416</v>
      </c>
      <c r="B51" s="8" t="str">
        <f t="shared" si="0"/>
        <v>mar</v>
      </c>
      <c r="C51" s="8">
        <f t="shared" si="1"/>
        <v>7</v>
      </c>
      <c r="D51" s="8">
        <f t="shared" si="2"/>
        <v>16</v>
      </c>
      <c r="E51" s="8">
        <f t="shared" si="3"/>
        <v>2</v>
      </c>
      <c r="F51" s="9">
        <f t="shared" si="4"/>
        <v>2016</v>
      </c>
      <c r="G51" s="7">
        <f t="shared" si="13"/>
        <v>42052</v>
      </c>
      <c r="H51" s="8" t="str">
        <f t="shared" si="5"/>
        <v>mar</v>
      </c>
      <c r="I51" s="57">
        <v>33</v>
      </c>
      <c r="J51" s="10">
        <v>36</v>
      </c>
      <c r="K51" s="33">
        <f t="shared" si="14"/>
        <v>0.91666666666666663</v>
      </c>
      <c r="L51" s="11">
        <f t="shared" si="15"/>
        <v>9.1666666666666661</v>
      </c>
      <c r="M51" s="7">
        <f t="shared" si="16"/>
        <v>42416</v>
      </c>
      <c r="N51" s="8" t="str">
        <f t="shared" si="6"/>
        <v>mar</v>
      </c>
      <c r="O51" s="77">
        <v>35</v>
      </c>
      <c r="P51" s="16">
        <v>36</v>
      </c>
      <c r="Q51" s="33">
        <f t="shared" si="17"/>
        <v>0.97222222222222221</v>
      </c>
      <c r="R51" s="11">
        <f t="shared" si="18"/>
        <v>9.7222222222222214</v>
      </c>
      <c r="S51" s="32">
        <f t="shared" si="9"/>
        <v>6.0606060606060587E-2</v>
      </c>
      <c r="T51" s="62">
        <v>44</v>
      </c>
      <c r="U51" s="72">
        <v>0</v>
      </c>
      <c r="V51" s="68"/>
      <c r="W51" s="28" t="str">
        <f t="shared" si="151"/>
        <v>AUMENTA</v>
      </c>
      <c r="X51" s="37">
        <f t="shared" ref="X51" si="208">+Y51+10</f>
        <v>124.359375</v>
      </c>
      <c r="Y51" s="37">
        <f t="shared" ref="Y51" si="209">+Z51+10</f>
        <v>114.359375</v>
      </c>
      <c r="Z51" s="37">
        <f t="shared" ref="Z51" si="210">+AA51+10</f>
        <v>104.359375</v>
      </c>
      <c r="AA51" s="37">
        <f t="shared" ref="AA51" si="211">+AB51+10</f>
        <v>94.359375</v>
      </c>
      <c r="AB51" s="37">
        <f t="shared" si="23"/>
        <v>84.359375</v>
      </c>
      <c r="AC51" s="37">
        <f t="shared" si="24"/>
        <v>74.359375</v>
      </c>
      <c r="AD51" s="43">
        <v>1</v>
      </c>
      <c r="AE51" s="44">
        <f t="shared" si="25"/>
        <v>74.359375</v>
      </c>
      <c r="AF51" s="13">
        <f t="shared" si="26"/>
        <v>84.220486111111114</v>
      </c>
      <c r="AG51" s="13">
        <f t="shared" si="27"/>
        <v>98.942708333333329</v>
      </c>
      <c r="AH51" s="13">
        <f t="shared" si="28"/>
        <v>113.66493055555554</v>
      </c>
      <c r="AI51" s="13">
        <f t="shared" si="29"/>
        <v>128.52604166666666</v>
      </c>
      <c r="AJ51" s="13">
        <f t="shared" si="30"/>
        <v>143.38715277777777</v>
      </c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</row>
    <row r="52" spans="1:63" ht="15" x14ac:dyDescent="0.25">
      <c r="A52" s="7">
        <f t="shared" si="12"/>
        <v>42417</v>
      </c>
      <c r="B52" s="8" t="str">
        <f t="shared" si="0"/>
        <v>mer</v>
      </c>
      <c r="C52" s="8">
        <f t="shared" si="1"/>
        <v>7</v>
      </c>
      <c r="D52" s="8">
        <f t="shared" si="2"/>
        <v>17</v>
      </c>
      <c r="E52" s="8">
        <f t="shared" si="3"/>
        <v>2</v>
      </c>
      <c r="F52" s="9">
        <f t="shared" si="4"/>
        <v>2016</v>
      </c>
      <c r="G52" s="7">
        <f t="shared" si="13"/>
        <v>42053</v>
      </c>
      <c r="H52" s="8" t="str">
        <f t="shared" si="5"/>
        <v>mer</v>
      </c>
      <c r="I52" s="57">
        <v>34</v>
      </c>
      <c r="J52" s="10">
        <v>36</v>
      </c>
      <c r="K52" s="33">
        <f t="shared" si="14"/>
        <v>0.94444444444444442</v>
      </c>
      <c r="L52" s="11">
        <f t="shared" si="15"/>
        <v>9.4444444444444446</v>
      </c>
      <c r="M52" s="7">
        <f t="shared" si="16"/>
        <v>42417</v>
      </c>
      <c r="N52" s="8" t="str">
        <f t="shared" si="6"/>
        <v>mer</v>
      </c>
      <c r="O52" s="77">
        <v>29</v>
      </c>
      <c r="P52" s="16">
        <v>36</v>
      </c>
      <c r="Q52" s="33">
        <f t="shared" si="17"/>
        <v>0.80555555555555558</v>
      </c>
      <c r="R52" s="11">
        <f t="shared" si="18"/>
        <v>8.0555555555555554</v>
      </c>
      <c r="S52" s="32">
        <f t="shared" si="9"/>
        <v>-0.1470588235294118</v>
      </c>
      <c r="T52" s="62">
        <v>44</v>
      </c>
      <c r="U52" s="72">
        <v>0</v>
      </c>
      <c r="V52" s="68"/>
      <c r="W52" s="28" t="str">
        <f t="shared" si="151"/>
        <v>AUMENTA</v>
      </c>
      <c r="X52" s="37">
        <f t="shared" ref="X52" si="212">+Y52+10</f>
        <v>113.779375</v>
      </c>
      <c r="Y52" s="37">
        <f t="shared" ref="Y52" si="213">+Z52+10</f>
        <v>103.779375</v>
      </c>
      <c r="Z52" s="37">
        <f t="shared" ref="Z52" si="214">+AA52+10</f>
        <v>93.779375000000002</v>
      </c>
      <c r="AA52" s="37">
        <f t="shared" ref="AA52" si="215">+AB52+10</f>
        <v>83.779375000000002</v>
      </c>
      <c r="AB52" s="37">
        <f t="shared" si="23"/>
        <v>73.779375000000002</v>
      </c>
      <c r="AC52" s="37">
        <f t="shared" si="24"/>
        <v>63.779375000000002</v>
      </c>
      <c r="AD52" s="43">
        <v>1</v>
      </c>
      <c r="AE52" s="44">
        <f t="shared" si="25"/>
        <v>63.779375000000002</v>
      </c>
      <c r="AF52" s="13">
        <f t="shared" si="26"/>
        <v>72.807152777777773</v>
      </c>
      <c r="AG52" s="13">
        <f t="shared" si="27"/>
        <v>85.86270833333333</v>
      </c>
      <c r="AH52" s="13">
        <f t="shared" si="28"/>
        <v>98.918263888888887</v>
      </c>
      <c r="AI52" s="13">
        <f t="shared" si="29"/>
        <v>112.94604166666667</v>
      </c>
      <c r="AJ52" s="13">
        <f t="shared" si="30"/>
        <v>126.97381944444444</v>
      </c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</row>
    <row r="53" spans="1:63" ht="15.75" customHeight="1" x14ac:dyDescent="0.25">
      <c r="A53" s="7">
        <f t="shared" si="12"/>
        <v>42418</v>
      </c>
      <c r="B53" s="8" t="str">
        <f t="shared" si="0"/>
        <v>gio</v>
      </c>
      <c r="C53" s="8">
        <f t="shared" si="1"/>
        <v>7</v>
      </c>
      <c r="D53" s="8">
        <f t="shared" si="2"/>
        <v>18</v>
      </c>
      <c r="E53" s="8">
        <f t="shared" si="3"/>
        <v>2</v>
      </c>
      <c r="F53" s="9">
        <f t="shared" si="4"/>
        <v>2016</v>
      </c>
      <c r="G53" s="7">
        <f t="shared" si="13"/>
        <v>42054</v>
      </c>
      <c r="H53" s="8" t="str">
        <f t="shared" si="5"/>
        <v>gio</v>
      </c>
      <c r="I53" s="57">
        <v>33</v>
      </c>
      <c r="J53" s="10">
        <v>36</v>
      </c>
      <c r="K53" s="33">
        <f t="shared" si="14"/>
        <v>0.91666666666666663</v>
      </c>
      <c r="L53" s="11">
        <f t="shared" si="15"/>
        <v>9.1666666666666661</v>
      </c>
      <c r="M53" s="7">
        <f t="shared" si="16"/>
        <v>42418</v>
      </c>
      <c r="N53" s="8" t="str">
        <f t="shared" si="6"/>
        <v>gio</v>
      </c>
      <c r="O53" s="77">
        <v>17</v>
      </c>
      <c r="P53" s="16">
        <v>36</v>
      </c>
      <c r="Q53" s="33">
        <f t="shared" si="17"/>
        <v>0.47222222222222221</v>
      </c>
      <c r="R53" s="11">
        <f t="shared" si="18"/>
        <v>4.7222222222222223</v>
      </c>
      <c r="S53" s="32">
        <f t="shared" si="9"/>
        <v>-0.48484848484848481</v>
      </c>
      <c r="T53" s="62">
        <v>44</v>
      </c>
      <c r="U53" s="72">
        <v>0</v>
      </c>
      <c r="V53" s="68"/>
      <c r="W53" s="28" t="str">
        <f t="shared" si="151"/>
        <v>AUMENTA</v>
      </c>
      <c r="X53" s="37">
        <f t="shared" ref="X53" si="216">+Y53+10</f>
        <v>97.164375000000007</v>
      </c>
      <c r="Y53" s="37">
        <f t="shared" ref="Y53" si="217">+Z53+10</f>
        <v>87.164375000000007</v>
      </c>
      <c r="Z53" s="37">
        <f t="shared" ref="Z53" si="218">+AA53+10</f>
        <v>77.164375000000007</v>
      </c>
      <c r="AA53" s="37">
        <f t="shared" ref="AA53" si="219">+AB53+10</f>
        <v>67.164375000000007</v>
      </c>
      <c r="AB53" s="37">
        <f t="shared" si="23"/>
        <v>57.164375</v>
      </c>
      <c r="AC53" s="37">
        <f t="shared" si="24"/>
        <v>47.164375</v>
      </c>
      <c r="AD53" s="43">
        <v>1</v>
      </c>
      <c r="AE53" s="44">
        <f t="shared" si="25"/>
        <v>47.164375</v>
      </c>
      <c r="AF53" s="13">
        <f t="shared" si="26"/>
        <v>54.525486111111107</v>
      </c>
      <c r="AG53" s="13">
        <f t="shared" si="27"/>
        <v>64.247708333333335</v>
      </c>
      <c r="AH53" s="13">
        <f t="shared" si="28"/>
        <v>73.96993055555555</v>
      </c>
      <c r="AI53" s="13">
        <f t="shared" si="29"/>
        <v>86.331041666666664</v>
      </c>
      <c r="AJ53" s="13">
        <f t="shared" si="30"/>
        <v>98.692152777777778</v>
      </c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</row>
    <row r="54" spans="1:63" ht="15" x14ac:dyDescent="0.25">
      <c r="A54" s="7">
        <f t="shared" si="12"/>
        <v>42419</v>
      </c>
      <c r="B54" s="8" t="str">
        <f t="shared" si="0"/>
        <v>ven</v>
      </c>
      <c r="C54" s="8">
        <f t="shared" si="1"/>
        <v>7</v>
      </c>
      <c r="D54" s="8">
        <f t="shared" si="2"/>
        <v>19</v>
      </c>
      <c r="E54" s="8">
        <f t="shared" si="3"/>
        <v>2</v>
      </c>
      <c r="F54" s="9">
        <f t="shared" si="4"/>
        <v>2016</v>
      </c>
      <c r="G54" s="7">
        <f t="shared" si="13"/>
        <v>42055</v>
      </c>
      <c r="H54" s="8" t="str">
        <f t="shared" si="5"/>
        <v>ven</v>
      </c>
      <c r="I54" s="57">
        <v>4</v>
      </c>
      <c r="J54" s="10">
        <v>36</v>
      </c>
      <c r="K54" s="33">
        <f t="shared" si="14"/>
        <v>0.1111111111111111</v>
      </c>
      <c r="L54" s="11">
        <f t="shared" si="15"/>
        <v>1.1111111111111112</v>
      </c>
      <c r="M54" s="7">
        <f t="shared" si="16"/>
        <v>42419</v>
      </c>
      <c r="N54" s="8" t="str">
        <f t="shared" si="6"/>
        <v>ven</v>
      </c>
      <c r="O54" s="77">
        <v>32</v>
      </c>
      <c r="P54" s="16">
        <v>36</v>
      </c>
      <c r="Q54" s="33">
        <f t="shared" si="17"/>
        <v>0.88888888888888884</v>
      </c>
      <c r="R54" s="11">
        <f t="shared" si="18"/>
        <v>8.8888888888888893</v>
      </c>
      <c r="S54" s="32">
        <f t="shared" si="9"/>
        <v>7</v>
      </c>
      <c r="T54" s="62">
        <v>44</v>
      </c>
      <c r="U54" s="72">
        <v>0</v>
      </c>
      <c r="V54" s="68"/>
      <c r="W54" s="28" t="str">
        <f t="shared" si="151"/>
        <v>AUMENTA</v>
      </c>
      <c r="X54" s="37">
        <f t="shared" ref="X54" si="220">+Y54+10</f>
        <v>118.88</v>
      </c>
      <c r="Y54" s="37">
        <f t="shared" ref="Y54" si="221">+Z54+10</f>
        <v>108.88</v>
      </c>
      <c r="Z54" s="37">
        <f t="shared" ref="Z54" si="222">+AA54+10</f>
        <v>98.88</v>
      </c>
      <c r="AA54" s="37">
        <f t="shared" ref="AA54" si="223">+AB54+10</f>
        <v>88.88</v>
      </c>
      <c r="AB54" s="37">
        <f t="shared" si="23"/>
        <v>78.88</v>
      </c>
      <c r="AC54" s="37">
        <f t="shared" si="24"/>
        <v>68.88</v>
      </c>
      <c r="AD54" s="43">
        <v>1</v>
      </c>
      <c r="AE54" s="44">
        <f t="shared" si="25"/>
        <v>68.88</v>
      </c>
      <c r="AF54" s="13">
        <f t="shared" si="26"/>
        <v>78.324444444444453</v>
      </c>
      <c r="AG54" s="13">
        <f t="shared" si="27"/>
        <v>92.213333333333338</v>
      </c>
      <c r="AH54" s="13">
        <f t="shared" si="28"/>
        <v>106.10222222222222</v>
      </c>
      <c r="AI54" s="13">
        <f t="shared" si="29"/>
        <v>120.54666666666667</v>
      </c>
      <c r="AJ54" s="13">
        <f t="shared" si="30"/>
        <v>134.99111111111111</v>
      </c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</row>
    <row r="55" spans="1:63" ht="15" x14ac:dyDescent="0.25">
      <c r="A55" s="7">
        <f t="shared" si="12"/>
        <v>42420</v>
      </c>
      <c r="B55" s="8" t="str">
        <f t="shared" si="0"/>
        <v>sab</v>
      </c>
      <c r="C55" s="8">
        <f t="shared" si="1"/>
        <v>7</v>
      </c>
      <c r="D55" s="8">
        <f t="shared" si="2"/>
        <v>20</v>
      </c>
      <c r="E55" s="8">
        <f t="shared" si="3"/>
        <v>2</v>
      </c>
      <c r="F55" s="9">
        <f t="shared" si="4"/>
        <v>2016</v>
      </c>
      <c r="G55" s="7">
        <f t="shared" si="13"/>
        <v>42056</v>
      </c>
      <c r="H55" s="8" t="str">
        <f t="shared" si="5"/>
        <v>sab</v>
      </c>
      <c r="I55" s="57">
        <v>3</v>
      </c>
      <c r="J55" s="10">
        <v>36</v>
      </c>
      <c r="K55" s="33">
        <f t="shared" si="14"/>
        <v>8.3333333333333329E-2</v>
      </c>
      <c r="L55" s="11">
        <f t="shared" si="15"/>
        <v>0.83333333333333326</v>
      </c>
      <c r="M55" s="7">
        <f t="shared" si="16"/>
        <v>42420</v>
      </c>
      <c r="N55" s="8" t="str">
        <f t="shared" si="6"/>
        <v>sab</v>
      </c>
      <c r="O55" s="77">
        <v>32</v>
      </c>
      <c r="P55" s="16">
        <v>36</v>
      </c>
      <c r="Q55" s="33">
        <f t="shared" si="17"/>
        <v>0.88888888888888884</v>
      </c>
      <c r="R55" s="11">
        <f t="shared" si="18"/>
        <v>8.8888888888888893</v>
      </c>
      <c r="S55" s="32">
        <f t="shared" si="9"/>
        <v>9.6666666666666679</v>
      </c>
      <c r="T55" s="62">
        <v>44</v>
      </c>
      <c r="U55" s="72">
        <v>0</v>
      </c>
      <c r="V55" s="68"/>
      <c r="W55" s="28" t="str">
        <f t="shared" si="151"/>
        <v>AUMENTA</v>
      </c>
      <c r="X55" s="37">
        <f t="shared" ref="X55" si="224">+Y55+10</f>
        <v>118.88</v>
      </c>
      <c r="Y55" s="37">
        <f t="shared" ref="Y55" si="225">+Z55+10</f>
        <v>108.88</v>
      </c>
      <c r="Z55" s="37">
        <f t="shared" ref="Z55" si="226">+AA55+10</f>
        <v>98.88</v>
      </c>
      <c r="AA55" s="37">
        <f t="shared" ref="AA55" si="227">+AB55+10</f>
        <v>88.88</v>
      </c>
      <c r="AB55" s="37">
        <f t="shared" si="23"/>
        <v>78.88</v>
      </c>
      <c r="AC55" s="37">
        <f t="shared" si="24"/>
        <v>68.88</v>
      </c>
      <c r="AD55" s="43">
        <v>1</v>
      </c>
      <c r="AE55" s="44">
        <f t="shared" si="25"/>
        <v>68.88</v>
      </c>
      <c r="AF55" s="13">
        <f t="shared" si="26"/>
        <v>78.324444444444453</v>
      </c>
      <c r="AG55" s="13">
        <f t="shared" si="27"/>
        <v>92.213333333333338</v>
      </c>
      <c r="AH55" s="13">
        <f t="shared" si="28"/>
        <v>106.10222222222222</v>
      </c>
      <c r="AI55" s="13">
        <f t="shared" si="29"/>
        <v>120.54666666666667</v>
      </c>
      <c r="AJ55" s="13">
        <f t="shared" si="30"/>
        <v>134.99111111111111</v>
      </c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</row>
    <row r="56" spans="1:63" ht="15" x14ac:dyDescent="0.25">
      <c r="A56" s="7">
        <f t="shared" si="12"/>
        <v>42421</v>
      </c>
      <c r="B56" s="8" t="str">
        <f t="shared" si="0"/>
        <v>dom</v>
      </c>
      <c r="C56" s="8">
        <f t="shared" si="1"/>
        <v>7</v>
      </c>
      <c r="D56" s="8">
        <f t="shared" si="2"/>
        <v>21</v>
      </c>
      <c r="E56" s="8">
        <f t="shared" si="3"/>
        <v>2</v>
      </c>
      <c r="F56" s="9">
        <f t="shared" si="4"/>
        <v>2016</v>
      </c>
      <c r="G56" s="7">
        <f t="shared" si="13"/>
        <v>42057</v>
      </c>
      <c r="H56" s="8" t="str">
        <f t="shared" si="5"/>
        <v>dom</v>
      </c>
      <c r="I56" s="57">
        <v>27</v>
      </c>
      <c r="J56" s="10">
        <v>36</v>
      </c>
      <c r="K56" s="33">
        <f t="shared" si="14"/>
        <v>0.75</v>
      </c>
      <c r="L56" s="11">
        <f t="shared" si="15"/>
        <v>7.5</v>
      </c>
      <c r="M56" s="7">
        <f t="shared" si="16"/>
        <v>42421</v>
      </c>
      <c r="N56" s="8" t="str">
        <f t="shared" si="6"/>
        <v>dom</v>
      </c>
      <c r="O56" s="77">
        <v>7</v>
      </c>
      <c r="P56" s="16">
        <v>36</v>
      </c>
      <c r="Q56" s="33">
        <f t="shared" si="17"/>
        <v>0.19444444444444445</v>
      </c>
      <c r="R56" s="11">
        <f t="shared" si="18"/>
        <v>1.9444444444444444</v>
      </c>
      <c r="S56" s="32">
        <f t="shared" si="9"/>
        <v>-0.7407407407407407</v>
      </c>
      <c r="T56" s="62">
        <v>44</v>
      </c>
      <c r="U56" s="72">
        <v>0</v>
      </c>
      <c r="V56" s="68"/>
      <c r="W56" s="28" t="str">
        <f t="shared" si="151"/>
        <v>OK</v>
      </c>
      <c r="X56" s="37">
        <f t="shared" ref="X56" si="228">+Y56+10</f>
        <v>87.947708333333338</v>
      </c>
      <c r="Y56" s="37">
        <f t="shared" ref="Y56" si="229">+Z56+10</f>
        <v>77.947708333333338</v>
      </c>
      <c r="Z56" s="37">
        <f t="shared" ref="Z56" si="230">+AA56+10</f>
        <v>67.947708333333338</v>
      </c>
      <c r="AA56" s="37">
        <f t="shared" ref="AA56" si="231">+AB56+10</f>
        <v>57.947708333333331</v>
      </c>
      <c r="AB56" s="37">
        <f t="shared" si="23"/>
        <v>47.947708333333331</v>
      </c>
      <c r="AC56" s="37">
        <f t="shared" si="24"/>
        <v>37.947708333333331</v>
      </c>
      <c r="AD56" s="43">
        <v>1</v>
      </c>
      <c r="AE56" s="44">
        <f t="shared" si="25"/>
        <v>37.947708333333331</v>
      </c>
      <c r="AF56" s="13">
        <f t="shared" si="26"/>
        <v>43.919930555555553</v>
      </c>
      <c r="AG56" s="13">
        <f t="shared" si="27"/>
        <v>50.864375000000003</v>
      </c>
      <c r="AH56" s="13">
        <f t="shared" si="28"/>
        <v>57.808819444444445</v>
      </c>
      <c r="AI56" s="13">
        <f t="shared" si="29"/>
        <v>68.781041666666667</v>
      </c>
      <c r="AJ56" s="13">
        <f t="shared" si="30"/>
        <v>79.753263888888881</v>
      </c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</row>
    <row r="57" spans="1:63" ht="15" x14ac:dyDescent="0.25">
      <c r="A57" s="7">
        <f t="shared" si="12"/>
        <v>42422</v>
      </c>
      <c r="B57" s="8" t="str">
        <f t="shared" si="0"/>
        <v>lun</v>
      </c>
      <c r="C57" s="8">
        <f t="shared" si="1"/>
        <v>8</v>
      </c>
      <c r="D57" s="8">
        <f t="shared" si="2"/>
        <v>22</v>
      </c>
      <c r="E57" s="8">
        <f t="shared" si="3"/>
        <v>2</v>
      </c>
      <c r="F57" s="9">
        <f t="shared" si="4"/>
        <v>2016</v>
      </c>
      <c r="G57" s="7">
        <f t="shared" si="13"/>
        <v>42058</v>
      </c>
      <c r="H57" s="8" t="str">
        <f t="shared" si="5"/>
        <v>lun</v>
      </c>
      <c r="I57" s="57">
        <v>36</v>
      </c>
      <c r="J57" s="10">
        <v>36</v>
      </c>
      <c r="K57" s="33">
        <f t="shared" si="14"/>
        <v>1</v>
      </c>
      <c r="L57" s="11">
        <f t="shared" si="15"/>
        <v>10</v>
      </c>
      <c r="M57" s="7">
        <f t="shared" si="16"/>
        <v>42422</v>
      </c>
      <c r="N57" s="8" t="str">
        <f t="shared" si="6"/>
        <v>lun</v>
      </c>
      <c r="O57" s="77">
        <v>36</v>
      </c>
      <c r="P57" s="16">
        <v>36</v>
      </c>
      <c r="Q57" s="33">
        <f t="shared" si="17"/>
        <v>1</v>
      </c>
      <c r="R57" s="11">
        <f t="shared" si="18"/>
        <v>10</v>
      </c>
      <c r="S57" s="32">
        <f t="shared" si="9"/>
        <v>0</v>
      </c>
      <c r="T57" s="62">
        <v>44</v>
      </c>
      <c r="U57" s="72">
        <v>0</v>
      </c>
      <c r="V57" s="68"/>
      <c r="W57" s="28" t="str">
        <f t="shared" si="151"/>
        <v>AUMENTA</v>
      </c>
      <c r="X57" s="37">
        <f t="shared" ref="X57" si="232">+Y57+10</f>
        <v>126.27</v>
      </c>
      <c r="Y57" s="37">
        <f t="shared" ref="Y57" si="233">+Z57+10</f>
        <v>116.27</v>
      </c>
      <c r="Z57" s="37">
        <f t="shared" ref="Z57" si="234">+AA57+10</f>
        <v>106.27</v>
      </c>
      <c r="AA57" s="37">
        <f t="shared" ref="AA57" si="235">+AB57+10</f>
        <v>96.27</v>
      </c>
      <c r="AB57" s="37">
        <f t="shared" si="23"/>
        <v>86.27</v>
      </c>
      <c r="AC57" s="37">
        <f t="shared" si="24"/>
        <v>76.27</v>
      </c>
      <c r="AD57" s="43">
        <v>1</v>
      </c>
      <c r="AE57" s="44">
        <f t="shared" si="25"/>
        <v>76.27</v>
      </c>
      <c r="AF57" s="13">
        <f t="shared" si="26"/>
        <v>86.27</v>
      </c>
      <c r="AG57" s="13">
        <f t="shared" si="27"/>
        <v>101.27</v>
      </c>
      <c r="AH57" s="13">
        <f t="shared" si="28"/>
        <v>116.27</v>
      </c>
      <c r="AI57" s="13">
        <f t="shared" si="29"/>
        <v>131.26999999999998</v>
      </c>
      <c r="AJ57" s="13">
        <f t="shared" si="30"/>
        <v>146.26999999999998</v>
      </c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</row>
    <row r="58" spans="1:63" ht="15" x14ac:dyDescent="0.25">
      <c r="A58" s="7">
        <f t="shared" si="12"/>
        <v>42423</v>
      </c>
      <c r="B58" s="8" t="str">
        <f t="shared" si="0"/>
        <v>mar</v>
      </c>
      <c r="C58" s="8">
        <f t="shared" si="1"/>
        <v>8</v>
      </c>
      <c r="D58" s="8">
        <f t="shared" si="2"/>
        <v>23</v>
      </c>
      <c r="E58" s="8">
        <f t="shared" si="3"/>
        <v>2</v>
      </c>
      <c r="F58" s="9">
        <f t="shared" si="4"/>
        <v>2016</v>
      </c>
      <c r="G58" s="7">
        <f t="shared" si="13"/>
        <v>42059</v>
      </c>
      <c r="H58" s="8" t="str">
        <f t="shared" si="5"/>
        <v>mar</v>
      </c>
      <c r="I58" s="57">
        <v>15</v>
      </c>
      <c r="J58" s="10">
        <v>36</v>
      </c>
      <c r="K58" s="33">
        <f t="shared" si="14"/>
        <v>0.41666666666666669</v>
      </c>
      <c r="L58" s="11">
        <f t="shared" si="15"/>
        <v>4.166666666666667</v>
      </c>
      <c r="M58" s="7">
        <f t="shared" si="16"/>
        <v>42423</v>
      </c>
      <c r="N58" s="8" t="str">
        <f t="shared" si="6"/>
        <v>mar</v>
      </c>
      <c r="O58" s="77">
        <v>36</v>
      </c>
      <c r="P58" s="16">
        <v>36</v>
      </c>
      <c r="Q58" s="33">
        <f t="shared" si="17"/>
        <v>1</v>
      </c>
      <c r="R58" s="11">
        <f t="shared" si="18"/>
        <v>10</v>
      </c>
      <c r="S58" s="32">
        <f t="shared" si="9"/>
        <v>1.4</v>
      </c>
      <c r="T58" s="62">
        <v>44</v>
      </c>
      <c r="U58" s="72">
        <v>0</v>
      </c>
      <c r="V58" s="68"/>
      <c r="W58" s="28" t="str">
        <f t="shared" si="151"/>
        <v>AUMENTA</v>
      </c>
      <c r="X58" s="37">
        <f t="shared" ref="X58" si="236">+Y58+10</f>
        <v>126.27</v>
      </c>
      <c r="Y58" s="37">
        <f t="shared" ref="Y58" si="237">+Z58+10</f>
        <v>116.27</v>
      </c>
      <c r="Z58" s="37">
        <f t="shared" ref="Z58" si="238">+AA58+10</f>
        <v>106.27</v>
      </c>
      <c r="AA58" s="37">
        <f t="shared" ref="AA58" si="239">+AB58+10</f>
        <v>96.27</v>
      </c>
      <c r="AB58" s="37">
        <f t="shared" si="23"/>
        <v>86.27</v>
      </c>
      <c r="AC58" s="37">
        <f t="shared" si="24"/>
        <v>76.27</v>
      </c>
      <c r="AD58" s="43">
        <v>1</v>
      </c>
      <c r="AE58" s="44">
        <f t="shared" si="25"/>
        <v>76.27</v>
      </c>
      <c r="AF58" s="13">
        <f t="shared" si="26"/>
        <v>86.27</v>
      </c>
      <c r="AG58" s="13">
        <f t="shared" si="27"/>
        <v>101.27</v>
      </c>
      <c r="AH58" s="13">
        <f t="shared" si="28"/>
        <v>116.27</v>
      </c>
      <c r="AI58" s="13">
        <f t="shared" si="29"/>
        <v>131.26999999999998</v>
      </c>
      <c r="AJ58" s="13">
        <f t="shared" si="30"/>
        <v>146.26999999999998</v>
      </c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</row>
    <row r="59" spans="1:63" ht="15" x14ac:dyDescent="0.25">
      <c r="A59" s="7">
        <f t="shared" si="12"/>
        <v>42424</v>
      </c>
      <c r="B59" s="8" t="str">
        <f t="shared" si="0"/>
        <v>mer</v>
      </c>
      <c r="C59" s="8">
        <f t="shared" si="1"/>
        <v>8</v>
      </c>
      <c r="D59" s="8">
        <f t="shared" si="2"/>
        <v>24</v>
      </c>
      <c r="E59" s="8">
        <f t="shared" si="3"/>
        <v>2</v>
      </c>
      <c r="F59" s="9">
        <f t="shared" si="4"/>
        <v>2016</v>
      </c>
      <c r="G59" s="7">
        <f t="shared" si="13"/>
        <v>42060</v>
      </c>
      <c r="H59" s="8" t="str">
        <f t="shared" si="5"/>
        <v>mer</v>
      </c>
      <c r="I59" s="57">
        <v>13</v>
      </c>
      <c r="J59" s="10">
        <v>36</v>
      </c>
      <c r="K59" s="33">
        <f t="shared" si="14"/>
        <v>0.3611111111111111</v>
      </c>
      <c r="L59" s="11">
        <f t="shared" si="15"/>
        <v>3.6111111111111112</v>
      </c>
      <c r="M59" s="7">
        <f t="shared" si="16"/>
        <v>42424</v>
      </c>
      <c r="N59" s="8" t="str">
        <f t="shared" si="6"/>
        <v>mer</v>
      </c>
      <c r="O59" s="77">
        <v>36</v>
      </c>
      <c r="P59" s="16">
        <v>36</v>
      </c>
      <c r="Q59" s="33">
        <f t="shared" si="17"/>
        <v>1</v>
      </c>
      <c r="R59" s="11">
        <f t="shared" si="18"/>
        <v>10</v>
      </c>
      <c r="S59" s="32">
        <f t="shared" si="9"/>
        <v>1.7692307692307694</v>
      </c>
      <c r="T59" s="62">
        <v>44</v>
      </c>
      <c r="U59" s="72">
        <v>0</v>
      </c>
      <c r="V59" s="68"/>
      <c r="W59" s="28" t="str">
        <f t="shared" si="151"/>
        <v>AUMENTA</v>
      </c>
      <c r="X59" s="37">
        <f t="shared" ref="X59" si="240">+Y59+10</f>
        <v>126.27</v>
      </c>
      <c r="Y59" s="37">
        <f t="shared" ref="Y59" si="241">+Z59+10</f>
        <v>116.27</v>
      </c>
      <c r="Z59" s="37">
        <f t="shared" ref="Z59" si="242">+AA59+10</f>
        <v>106.27</v>
      </c>
      <c r="AA59" s="37">
        <f t="shared" ref="AA59" si="243">+AB59+10</f>
        <v>96.27</v>
      </c>
      <c r="AB59" s="37">
        <f t="shared" si="23"/>
        <v>86.27</v>
      </c>
      <c r="AC59" s="37">
        <f t="shared" si="24"/>
        <v>76.27</v>
      </c>
      <c r="AD59" s="43">
        <v>1</v>
      </c>
      <c r="AE59" s="44">
        <f t="shared" si="25"/>
        <v>76.27</v>
      </c>
      <c r="AF59" s="13">
        <f t="shared" si="26"/>
        <v>86.27</v>
      </c>
      <c r="AG59" s="13">
        <f t="shared" si="27"/>
        <v>101.27</v>
      </c>
      <c r="AH59" s="13">
        <f t="shared" si="28"/>
        <v>116.27</v>
      </c>
      <c r="AI59" s="13">
        <f t="shared" si="29"/>
        <v>131.26999999999998</v>
      </c>
      <c r="AJ59" s="13">
        <f t="shared" si="30"/>
        <v>146.26999999999998</v>
      </c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</row>
    <row r="60" spans="1:63" ht="15" x14ac:dyDescent="0.25">
      <c r="A60" s="7">
        <f t="shared" si="12"/>
        <v>42425</v>
      </c>
      <c r="B60" s="8" t="str">
        <f t="shared" si="0"/>
        <v>gio</v>
      </c>
      <c r="C60" s="8">
        <f t="shared" si="1"/>
        <v>8</v>
      </c>
      <c r="D60" s="8">
        <f t="shared" si="2"/>
        <v>25</v>
      </c>
      <c r="E60" s="8">
        <f t="shared" si="3"/>
        <v>2</v>
      </c>
      <c r="F60" s="9">
        <f t="shared" si="4"/>
        <v>2016</v>
      </c>
      <c r="G60" s="7">
        <f t="shared" si="13"/>
        <v>42061</v>
      </c>
      <c r="H60" s="8" t="str">
        <f t="shared" si="5"/>
        <v>gio</v>
      </c>
      <c r="I60" s="57">
        <v>9</v>
      </c>
      <c r="J60" s="10">
        <v>36</v>
      </c>
      <c r="K60" s="33">
        <f t="shared" si="14"/>
        <v>0.25</v>
      </c>
      <c r="L60" s="11">
        <f t="shared" si="15"/>
        <v>2.5</v>
      </c>
      <c r="M60" s="7">
        <f t="shared" si="16"/>
        <v>42425</v>
      </c>
      <c r="N60" s="8" t="str">
        <f t="shared" si="6"/>
        <v>gio</v>
      </c>
      <c r="O60" s="77">
        <v>36</v>
      </c>
      <c r="P60" s="16">
        <v>36</v>
      </c>
      <c r="Q60" s="33">
        <f t="shared" si="17"/>
        <v>1</v>
      </c>
      <c r="R60" s="11">
        <f t="shared" si="18"/>
        <v>10</v>
      </c>
      <c r="S60" s="32">
        <f t="shared" si="9"/>
        <v>3</v>
      </c>
      <c r="T60" s="62">
        <v>44</v>
      </c>
      <c r="U60" s="72">
        <v>0</v>
      </c>
      <c r="V60" s="68"/>
      <c r="W60" s="28" t="str">
        <f t="shared" si="151"/>
        <v>AUMENTA</v>
      </c>
      <c r="X60" s="37">
        <f t="shared" ref="X60" si="244">+Y60+10</f>
        <v>126.27</v>
      </c>
      <c r="Y60" s="37">
        <f t="shared" ref="Y60" si="245">+Z60+10</f>
        <v>116.27</v>
      </c>
      <c r="Z60" s="37">
        <f t="shared" ref="Z60" si="246">+AA60+10</f>
        <v>106.27</v>
      </c>
      <c r="AA60" s="37">
        <f t="shared" ref="AA60" si="247">+AB60+10</f>
        <v>96.27</v>
      </c>
      <c r="AB60" s="37">
        <f t="shared" si="23"/>
        <v>86.27</v>
      </c>
      <c r="AC60" s="37">
        <f t="shared" si="24"/>
        <v>76.27</v>
      </c>
      <c r="AD60" s="43">
        <v>1</v>
      </c>
      <c r="AE60" s="44">
        <f t="shared" si="25"/>
        <v>76.27</v>
      </c>
      <c r="AF60" s="13">
        <f t="shared" si="26"/>
        <v>86.27</v>
      </c>
      <c r="AG60" s="13">
        <f t="shared" si="27"/>
        <v>101.27</v>
      </c>
      <c r="AH60" s="13">
        <f t="shared" si="28"/>
        <v>116.27</v>
      </c>
      <c r="AI60" s="13">
        <f t="shared" si="29"/>
        <v>131.26999999999998</v>
      </c>
      <c r="AJ60" s="13">
        <f t="shared" si="30"/>
        <v>146.26999999999998</v>
      </c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</row>
    <row r="61" spans="1:63" ht="15" x14ac:dyDescent="0.25">
      <c r="A61" s="7">
        <f t="shared" si="12"/>
        <v>42426</v>
      </c>
      <c r="B61" s="8" t="str">
        <f t="shared" si="0"/>
        <v>ven</v>
      </c>
      <c r="C61" s="8">
        <f t="shared" si="1"/>
        <v>8</v>
      </c>
      <c r="D61" s="8">
        <f t="shared" si="2"/>
        <v>26</v>
      </c>
      <c r="E61" s="8">
        <f t="shared" si="3"/>
        <v>2</v>
      </c>
      <c r="F61" s="9">
        <f t="shared" si="4"/>
        <v>2016</v>
      </c>
      <c r="G61" s="7">
        <f t="shared" si="13"/>
        <v>42062</v>
      </c>
      <c r="H61" s="8" t="str">
        <f t="shared" si="5"/>
        <v>ven</v>
      </c>
      <c r="I61" s="57">
        <v>3</v>
      </c>
      <c r="J61" s="10">
        <v>36</v>
      </c>
      <c r="K61" s="33">
        <f t="shared" si="14"/>
        <v>8.3333333333333329E-2</v>
      </c>
      <c r="L61" s="11">
        <f t="shared" si="15"/>
        <v>0.83333333333333326</v>
      </c>
      <c r="M61" s="7">
        <f t="shared" si="16"/>
        <v>42426</v>
      </c>
      <c r="N61" s="8" t="str">
        <f t="shared" si="6"/>
        <v>ven</v>
      </c>
      <c r="O61" s="77">
        <v>8</v>
      </c>
      <c r="P61" s="16">
        <v>36</v>
      </c>
      <c r="Q61" s="33">
        <f t="shared" si="17"/>
        <v>0.22222222222222221</v>
      </c>
      <c r="R61" s="11">
        <f t="shared" si="18"/>
        <v>2.2222222222222223</v>
      </c>
      <c r="S61" s="32">
        <f t="shared" si="9"/>
        <v>1.666666666666667</v>
      </c>
      <c r="T61" s="62">
        <v>44</v>
      </c>
      <c r="U61" s="72">
        <v>0</v>
      </c>
      <c r="V61" s="68"/>
      <c r="W61" s="28" t="str">
        <f t="shared" si="151"/>
        <v>OK</v>
      </c>
      <c r="X61" s="37">
        <f t="shared" ref="X61" si="248">+Y61+10</f>
        <v>88.68</v>
      </c>
      <c r="Y61" s="37">
        <f t="shared" ref="Y61" si="249">+Z61+10</f>
        <v>78.680000000000007</v>
      </c>
      <c r="Z61" s="37">
        <f t="shared" ref="Z61" si="250">+AA61+10</f>
        <v>68.680000000000007</v>
      </c>
      <c r="AA61" s="37">
        <f t="shared" ref="AA61" si="251">+AB61+10</f>
        <v>58.68</v>
      </c>
      <c r="AB61" s="37">
        <f t="shared" si="23"/>
        <v>48.68</v>
      </c>
      <c r="AC61" s="37">
        <f t="shared" si="24"/>
        <v>38.68</v>
      </c>
      <c r="AD61" s="43">
        <v>1</v>
      </c>
      <c r="AE61" s="44">
        <f t="shared" si="25"/>
        <v>38.68</v>
      </c>
      <c r="AF61" s="13">
        <f t="shared" si="26"/>
        <v>44.791111111111114</v>
      </c>
      <c r="AG61" s="13">
        <f t="shared" si="27"/>
        <v>52.013333333333335</v>
      </c>
      <c r="AH61" s="13">
        <f t="shared" si="28"/>
        <v>59.235555555555557</v>
      </c>
      <c r="AI61" s="13">
        <f t="shared" si="29"/>
        <v>70.346666666666664</v>
      </c>
      <c r="AJ61" s="13">
        <f t="shared" si="30"/>
        <v>81.457777777777778</v>
      </c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</row>
    <row r="62" spans="1:63" ht="15" x14ac:dyDescent="0.25">
      <c r="A62" s="7">
        <f t="shared" si="12"/>
        <v>42427</v>
      </c>
      <c r="B62" s="8" t="str">
        <f t="shared" si="0"/>
        <v>sab</v>
      </c>
      <c r="C62" s="8">
        <f t="shared" si="1"/>
        <v>8</v>
      </c>
      <c r="D62" s="8">
        <f t="shared" si="2"/>
        <v>27</v>
      </c>
      <c r="E62" s="8">
        <f t="shared" si="3"/>
        <v>2</v>
      </c>
      <c r="F62" s="9">
        <f t="shared" si="4"/>
        <v>2016</v>
      </c>
      <c r="G62" s="7">
        <f t="shared" si="13"/>
        <v>42063</v>
      </c>
      <c r="H62" s="8" t="str">
        <f t="shared" si="5"/>
        <v>sab</v>
      </c>
      <c r="I62" s="57">
        <v>20</v>
      </c>
      <c r="J62" s="10">
        <v>36</v>
      </c>
      <c r="K62" s="33">
        <f t="shared" si="14"/>
        <v>0.55555555555555558</v>
      </c>
      <c r="L62" s="11">
        <f t="shared" si="15"/>
        <v>5.5555555555555554</v>
      </c>
      <c r="M62" s="7">
        <f t="shared" si="16"/>
        <v>42427</v>
      </c>
      <c r="N62" s="8" t="str">
        <f t="shared" si="6"/>
        <v>sab</v>
      </c>
      <c r="O62" s="77">
        <v>7</v>
      </c>
      <c r="P62" s="16">
        <v>36</v>
      </c>
      <c r="Q62" s="33">
        <f t="shared" si="17"/>
        <v>0.19444444444444445</v>
      </c>
      <c r="R62" s="11">
        <f t="shared" si="18"/>
        <v>1.9444444444444444</v>
      </c>
      <c r="S62" s="32">
        <f t="shared" si="9"/>
        <v>-0.64999999999999991</v>
      </c>
      <c r="T62" s="62">
        <v>44</v>
      </c>
      <c r="U62" s="72">
        <v>0</v>
      </c>
      <c r="V62" s="68"/>
      <c r="W62" s="28" t="str">
        <f t="shared" si="151"/>
        <v>OK</v>
      </c>
      <c r="X62" s="37">
        <f t="shared" ref="X62" si="252">+Y62+10</f>
        <v>87.947708333333338</v>
      </c>
      <c r="Y62" s="37">
        <f t="shared" ref="Y62" si="253">+Z62+10</f>
        <v>77.947708333333338</v>
      </c>
      <c r="Z62" s="37">
        <f t="shared" ref="Z62" si="254">+AA62+10</f>
        <v>67.947708333333338</v>
      </c>
      <c r="AA62" s="37">
        <f t="shared" ref="AA62" si="255">+AB62+10</f>
        <v>57.947708333333331</v>
      </c>
      <c r="AB62" s="37">
        <f t="shared" si="23"/>
        <v>47.947708333333331</v>
      </c>
      <c r="AC62" s="37">
        <f t="shared" si="24"/>
        <v>37.947708333333331</v>
      </c>
      <c r="AD62" s="43">
        <v>1</v>
      </c>
      <c r="AE62" s="44">
        <f t="shared" si="25"/>
        <v>37.947708333333331</v>
      </c>
      <c r="AF62" s="13">
        <f t="shared" si="26"/>
        <v>43.919930555555553</v>
      </c>
      <c r="AG62" s="13">
        <f t="shared" si="27"/>
        <v>50.864375000000003</v>
      </c>
      <c r="AH62" s="13">
        <f t="shared" si="28"/>
        <v>57.808819444444445</v>
      </c>
      <c r="AI62" s="13">
        <f t="shared" si="29"/>
        <v>68.781041666666667</v>
      </c>
      <c r="AJ62" s="13">
        <f t="shared" si="30"/>
        <v>79.753263888888881</v>
      </c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</row>
    <row r="63" spans="1:63" ht="15" x14ac:dyDescent="0.25">
      <c r="A63" s="7">
        <f t="shared" si="12"/>
        <v>42428</v>
      </c>
      <c r="B63" s="8" t="str">
        <f t="shared" si="0"/>
        <v>dom</v>
      </c>
      <c r="C63" s="8">
        <f t="shared" si="1"/>
        <v>8</v>
      </c>
      <c r="D63" s="8">
        <f t="shared" si="2"/>
        <v>28</v>
      </c>
      <c r="E63" s="8">
        <f t="shared" si="3"/>
        <v>2</v>
      </c>
      <c r="F63" s="9">
        <f t="shared" si="4"/>
        <v>2016</v>
      </c>
      <c r="G63" s="7">
        <f t="shared" si="13"/>
        <v>42064</v>
      </c>
      <c r="H63" s="8" t="str">
        <f t="shared" si="5"/>
        <v>dom</v>
      </c>
      <c r="I63" s="57">
        <v>1</v>
      </c>
      <c r="J63" s="10">
        <v>36</v>
      </c>
      <c r="K63" s="33">
        <f t="shared" si="14"/>
        <v>2.7777777777777776E-2</v>
      </c>
      <c r="L63" s="11">
        <f t="shared" si="15"/>
        <v>0.27777777777777779</v>
      </c>
      <c r="M63" s="7">
        <f t="shared" si="16"/>
        <v>42428</v>
      </c>
      <c r="N63" s="8" t="str">
        <f t="shared" si="6"/>
        <v>dom</v>
      </c>
      <c r="O63" s="77">
        <v>32</v>
      </c>
      <c r="P63" s="16">
        <v>36</v>
      </c>
      <c r="Q63" s="33">
        <f t="shared" si="17"/>
        <v>0.88888888888888884</v>
      </c>
      <c r="R63" s="11">
        <f t="shared" si="18"/>
        <v>8.8888888888888893</v>
      </c>
      <c r="S63" s="32">
        <f t="shared" si="9"/>
        <v>30.999999999999996</v>
      </c>
      <c r="T63" s="62">
        <v>44</v>
      </c>
      <c r="U63" s="72">
        <v>0</v>
      </c>
      <c r="V63" s="68"/>
      <c r="W63" s="28" t="str">
        <f t="shared" si="151"/>
        <v>AUMENTA</v>
      </c>
      <c r="X63" s="37">
        <f t="shared" ref="X63" si="256">+Y63+10</f>
        <v>118.88</v>
      </c>
      <c r="Y63" s="37">
        <f t="shared" ref="Y63" si="257">+Z63+10</f>
        <v>108.88</v>
      </c>
      <c r="Z63" s="37">
        <f t="shared" ref="Z63" si="258">+AA63+10</f>
        <v>98.88</v>
      </c>
      <c r="AA63" s="37">
        <f t="shared" ref="AA63" si="259">+AB63+10</f>
        <v>88.88</v>
      </c>
      <c r="AB63" s="37">
        <f t="shared" si="23"/>
        <v>78.88</v>
      </c>
      <c r="AC63" s="37">
        <f t="shared" si="24"/>
        <v>68.88</v>
      </c>
      <c r="AD63" s="43">
        <v>1</v>
      </c>
      <c r="AE63" s="44">
        <f t="shared" si="25"/>
        <v>68.88</v>
      </c>
      <c r="AF63" s="13">
        <f t="shared" si="26"/>
        <v>78.324444444444453</v>
      </c>
      <c r="AG63" s="13">
        <f t="shared" si="27"/>
        <v>92.213333333333338</v>
      </c>
      <c r="AH63" s="13">
        <f t="shared" si="28"/>
        <v>106.10222222222222</v>
      </c>
      <c r="AI63" s="13">
        <f t="shared" si="29"/>
        <v>120.54666666666667</v>
      </c>
      <c r="AJ63" s="13">
        <f t="shared" si="30"/>
        <v>134.99111111111111</v>
      </c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</row>
    <row r="64" spans="1:63" ht="15" x14ac:dyDescent="0.25">
      <c r="A64" s="7">
        <f t="shared" si="12"/>
        <v>42429</v>
      </c>
      <c r="B64" s="8" t="str">
        <f t="shared" si="0"/>
        <v>lun</v>
      </c>
      <c r="C64" s="8">
        <f t="shared" si="1"/>
        <v>9</v>
      </c>
      <c r="D64" s="8">
        <f t="shared" si="2"/>
        <v>29</v>
      </c>
      <c r="E64" s="8">
        <f t="shared" si="3"/>
        <v>2</v>
      </c>
      <c r="F64" s="9">
        <f t="shared" si="4"/>
        <v>2016</v>
      </c>
      <c r="G64" s="7">
        <f t="shared" si="13"/>
        <v>42065</v>
      </c>
      <c r="H64" s="8" t="str">
        <f t="shared" si="5"/>
        <v>lun</v>
      </c>
      <c r="I64" s="57">
        <v>36</v>
      </c>
      <c r="J64" s="10">
        <v>36</v>
      </c>
      <c r="K64" s="33">
        <f t="shared" si="14"/>
        <v>1</v>
      </c>
      <c r="L64" s="11">
        <f t="shared" si="15"/>
        <v>10</v>
      </c>
      <c r="M64" s="7">
        <f t="shared" si="16"/>
        <v>42429</v>
      </c>
      <c r="N64" s="8" t="str">
        <f t="shared" si="6"/>
        <v>lun</v>
      </c>
      <c r="O64" s="77">
        <v>32</v>
      </c>
      <c r="P64" s="16">
        <v>36</v>
      </c>
      <c r="Q64" s="33">
        <f t="shared" si="17"/>
        <v>0.88888888888888884</v>
      </c>
      <c r="R64" s="11">
        <f t="shared" si="18"/>
        <v>8.8888888888888893</v>
      </c>
      <c r="S64" s="32">
        <f t="shared" si="9"/>
        <v>-0.11111111111111108</v>
      </c>
      <c r="T64" s="62">
        <v>44</v>
      </c>
      <c r="U64" s="72">
        <v>0</v>
      </c>
      <c r="V64" s="68"/>
      <c r="W64" s="28" t="str">
        <f t="shared" si="151"/>
        <v>AUMENTA</v>
      </c>
      <c r="X64" s="37">
        <f t="shared" ref="X64" si="260">+Y64+10</f>
        <v>118.88</v>
      </c>
      <c r="Y64" s="37">
        <f t="shared" ref="Y64" si="261">+Z64+10</f>
        <v>108.88</v>
      </c>
      <c r="Z64" s="37">
        <f t="shared" ref="Z64" si="262">+AA64+10</f>
        <v>98.88</v>
      </c>
      <c r="AA64" s="37">
        <f t="shared" ref="AA64" si="263">+AB64+10</f>
        <v>88.88</v>
      </c>
      <c r="AB64" s="37">
        <f t="shared" si="23"/>
        <v>78.88</v>
      </c>
      <c r="AC64" s="37">
        <f t="shared" si="24"/>
        <v>68.88</v>
      </c>
      <c r="AD64" s="43">
        <v>1</v>
      </c>
      <c r="AE64" s="44">
        <f t="shared" si="25"/>
        <v>68.88</v>
      </c>
      <c r="AF64" s="13">
        <f t="shared" si="26"/>
        <v>78.324444444444453</v>
      </c>
      <c r="AG64" s="13">
        <f t="shared" si="27"/>
        <v>92.213333333333338</v>
      </c>
      <c r="AH64" s="13">
        <f t="shared" si="28"/>
        <v>106.10222222222222</v>
      </c>
      <c r="AI64" s="13">
        <f t="shared" si="29"/>
        <v>120.54666666666667</v>
      </c>
      <c r="AJ64" s="13">
        <f t="shared" si="30"/>
        <v>134.99111111111111</v>
      </c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</row>
    <row r="65" spans="1:63" ht="15" x14ac:dyDescent="0.25">
      <c r="A65" s="7">
        <f t="shared" si="12"/>
        <v>42430</v>
      </c>
      <c r="B65" s="8" t="str">
        <f t="shared" si="0"/>
        <v>mar</v>
      </c>
      <c r="C65" s="8">
        <f t="shared" si="1"/>
        <v>9</v>
      </c>
      <c r="D65" s="8">
        <f t="shared" si="2"/>
        <v>1</v>
      </c>
      <c r="E65" s="8">
        <f t="shared" si="3"/>
        <v>3</v>
      </c>
      <c r="F65" s="9">
        <f t="shared" si="4"/>
        <v>2016</v>
      </c>
      <c r="G65" s="7">
        <f t="shared" ref="G65:G128" si="264">DATE(F66-1,E66,D66+1)</f>
        <v>42066</v>
      </c>
      <c r="H65" s="8" t="str">
        <f>CHOOSE(WEEKDAY(G65,2),"lun","mar","mer","gio","ven","sab","dom")</f>
        <v>mar</v>
      </c>
      <c r="I65" s="57">
        <v>1</v>
      </c>
      <c r="J65" s="10">
        <v>36</v>
      </c>
      <c r="K65" s="33">
        <f t="shared" si="14"/>
        <v>2.7777777777777776E-2</v>
      </c>
      <c r="L65" s="11">
        <f t="shared" si="15"/>
        <v>0.27777777777777779</v>
      </c>
      <c r="M65" s="7">
        <f t="shared" si="16"/>
        <v>42430</v>
      </c>
      <c r="N65" s="8" t="str">
        <f t="shared" si="6"/>
        <v>mar</v>
      </c>
      <c r="O65" s="77">
        <v>29</v>
      </c>
      <c r="P65" s="16">
        <v>36</v>
      </c>
      <c r="Q65" s="33">
        <f t="shared" si="17"/>
        <v>0.80555555555555558</v>
      </c>
      <c r="R65" s="11">
        <f t="shared" si="18"/>
        <v>8.0555555555555554</v>
      </c>
      <c r="S65" s="32">
        <f t="shared" si="9"/>
        <v>28</v>
      </c>
      <c r="T65" s="62">
        <v>44</v>
      </c>
      <c r="U65" s="72">
        <v>0</v>
      </c>
      <c r="V65" s="68"/>
      <c r="W65" s="28" t="str">
        <f t="shared" si="151"/>
        <v>AUMENTA</v>
      </c>
      <c r="X65" s="37">
        <f t="shared" ref="X65" si="265">+Y65+10</f>
        <v>113.779375</v>
      </c>
      <c r="Y65" s="37">
        <f t="shared" ref="Y65" si="266">+Z65+10</f>
        <v>103.779375</v>
      </c>
      <c r="Z65" s="37">
        <f t="shared" ref="Z65" si="267">+AA65+10</f>
        <v>93.779375000000002</v>
      </c>
      <c r="AA65" s="37">
        <f t="shared" ref="AA65" si="268">+AB65+10</f>
        <v>83.779375000000002</v>
      </c>
      <c r="AB65" s="37">
        <f t="shared" si="23"/>
        <v>73.779375000000002</v>
      </c>
      <c r="AC65" s="37">
        <f t="shared" si="24"/>
        <v>63.779375000000002</v>
      </c>
      <c r="AD65" s="43">
        <v>1</v>
      </c>
      <c r="AE65" s="44">
        <f t="shared" si="25"/>
        <v>63.779375000000002</v>
      </c>
      <c r="AF65" s="13">
        <f t="shared" si="26"/>
        <v>72.807152777777773</v>
      </c>
      <c r="AG65" s="13">
        <f t="shared" si="27"/>
        <v>85.86270833333333</v>
      </c>
      <c r="AH65" s="13">
        <f t="shared" si="28"/>
        <v>98.918263888888887</v>
      </c>
      <c r="AI65" s="13">
        <f t="shared" si="29"/>
        <v>112.94604166666667</v>
      </c>
      <c r="AJ65" s="13">
        <f t="shared" si="30"/>
        <v>126.97381944444444</v>
      </c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</row>
    <row r="66" spans="1:63" ht="15" x14ac:dyDescent="0.25">
      <c r="A66" s="7">
        <f t="shared" si="12"/>
        <v>42431</v>
      </c>
      <c r="B66" s="8" t="str">
        <f t="shared" si="0"/>
        <v>mer</v>
      </c>
      <c r="C66" s="8">
        <f t="shared" si="1"/>
        <v>9</v>
      </c>
      <c r="D66" s="8">
        <f t="shared" si="2"/>
        <v>2</v>
      </c>
      <c r="E66" s="8">
        <f t="shared" si="3"/>
        <v>3</v>
      </c>
      <c r="F66" s="9">
        <f t="shared" si="4"/>
        <v>2016</v>
      </c>
      <c r="G66" s="7">
        <f t="shared" si="264"/>
        <v>42067</v>
      </c>
      <c r="H66" s="8" t="str">
        <f>CHOOSE(WEEKDAY(G66,2),"lun","mar","mer","gio","ven","sab","dom")</f>
        <v>mer</v>
      </c>
      <c r="I66" s="57">
        <v>32</v>
      </c>
      <c r="J66" s="10">
        <v>36</v>
      </c>
      <c r="K66" s="33">
        <f t="shared" si="14"/>
        <v>0.88888888888888884</v>
      </c>
      <c r="L66" s="11">
        <f t="shared" si="15"/>
        <v>8.8888888888888893</v>
      </c>
      <c r="M66" s="7">
        <f t="shared" si="16"/>
        <v>42431</v>
      </c>
      <c r="N66" s="8" t="str">
        <f t="shared" si="6"/>
        <v>mer</v>
      </c>
      <c r="O66" s="77">
        <v>29</v>
      </c>
      <c r="P66" s="16">
        <v>36</v>
      </c>
      <c r="Q66" s="33">
        <f t="shared" si="17"/>
        <v>0.80555555555555558</v>
      </c>
      <c r="R66" s="11">
        <f t="shared" si="18"/>
        <v>8.0555555555555554</v>
      </c>
      <c r="S66" s="32">
        <f t="shared" si="9"/>
        <v>-9.3750000000000056E-2</v>
      </c>
      <c r="T66" s="62">
        <v>49</v>
      </c>
      <c r="U66" s="72">
        <v>0</v>
      </c>
      <c r="V66" s="68"/>
      <c r="W66" s="28" t="str">
        <f t="shared" si="151"/>
        <v>AUMENTA</v>
      </c>
      <c r="X66" s="37">
        <f t="shared" ref="X66" si="269">+Y66+10</f>
        <v>113.779375</v>
      </c>
      <c r="Y66" s="37">
        <f t="shared" ref="Y66" si="270">+Z66+10</f>
        <v>103.779375</v>
      </c>
      <c r="Z66" s="37">
        <f t="shared" ref="Z66" si="271">+AA66+10</f>
        <v>93.779375000000002</v>
      </c>
      <c r="AA66" s="37">
        <f t="shared" ref="AA66" si="272">+AB66+10</f>
        <v>83.779375000000002</v>
      </c>
      <c r="AB66" s="37">
        <f t="shared" si="23"/>
        <v>73.779375000000002</v>
      </c>
      <c r="AC66" s="37">
        <f t="shared" si="24"/>
        <v>63.779375000000002</v>
      </c>
      <c r="AD66" s="43">
        <v>1</v>
      </c>
      <c r="AE66" s="44">
        <f t="shared" si="25"/>
        <v>63.779375000000002</v>
      </c>
      <c r="AF66" s="13">
        <f t="shared" si="26"/>
        <v>72.807152777777773</v>
      </c>
      <c r="AG66" s="13">
        <f t="shared" si="27"/>
        <v>85.86270833333333</v>
      </c>
      <c r="AH66" s="13">
        <f t="shared" si="28"/>
        <v>98.918263888888887</v>
      </c>
      <c r="AI66" s="13">
        <f t="shared" si="29"/>
        <v>112.94604166666667</v>
      </c>
      <c r="AJ66" s="13">
        <f t="shared" si="30"/>
        <v>126.97381944444444</v>
      </c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</row>
    <row r="67" spans="1:63" ht="15" x14ac:dyDescent="0.25">
      <c r="A67" s="7">
        <f t="shared" si="12"/>
        <v>42432</v>
      </c>
      <c r="B67" s="8" t="str">
        <f t="shared" si="0"/>
        <v>gio</v>
      </c>
      <c r="C67" s="8">
        <f t="shared" si="1"/>
        <v>9</v>
      </c>
      <c r="D67" s="8">
        <f t="shared" si="2"/>
        <v>3</v>
      </c>
      <c r="E67" s="8">
        <f t="shared" si="3"/>
        <v>3</v>
      </c>
      <c r="F67" s="9">
        <f t="shared" si="4"/>
        <v>2016</v>
      </c>
      <c r="G67" s="7">
        <f t="shared" si="264"/>
        <v>42068</v>
      </c>
      <c r="H67" s="8" t="str">
        <f t="shared" ref="H67:H130" si="273">CHOOSE(WEEKDAY(G67,2),"lun","mar","mer","gio","ven","sab","dom")</f>
        <v>gio</v>
      </c>
      <c r="I67" s="57">
        <v>36</v>
      </c>
      <c r="J67" s="10">
        <v>36</v>
      </c>
      <c r="K67" s="33">
        <f t="shared" si="14"/>
        <v>1</v>
      </c>
      <c r="L67" s="11">
        <f t="shared" si="15"/>
        <v>10</v>
      </c>
      <c r="M67" s="7">
        <f t="shared" si="16"/>
        <v>42432</v>
      </c>
      <c r="N67" s="8" t="str">
        <f t="shared" si="6"/>
        <v>gio</v>
      </c>
      <c r="O67" s="77">
        <v>30</v>
      </c>
      <c r="P67" s="16">
        <v>36</v>
      </c>
      <c r="Q67" s="33">
        <f t="shared" si="17"/>
        <v>0.83333333333333337</v>
      </c>
      <c r="R67" s="11">
        <f t="shared" si="18"/>
        <v>8.3333333333333339</v>
      </c>
      <c r="S67" s="32">
        <f t="shared" si="9"/>
        <v>-0.1666666666666666</v>
      </c>
      <c r="T67" s="62">
        <v>49</v>
      </c>
      <c r="U67" s="72">
        <v>0</v>
      </c>
      <c r="V67" s="68"/>
      <c r="W67" s="28" t="str">
        <f t="shared" si="151"/>
        <v>AUMENTA</v>
      </c>
      <c r="X67" s="37">
        <f t="shared" ref="X67" si="274">+Y67+10</f>
        <v>115.4375</v>
      </c>
      <c r="Y67" s="37">
        <f t="shared" ref="Y67" si="275">+Z67+10</f>
        <v>105.4375</v>
      </c>
      <c r="Z67" s="37">
        <f t="shared" ref="Z67" si="276">+AA67+10</f>
        <v>95.4375</v>
      </c>
      <c r="AA67" s="37">
        <f t="shared" ref="AA67" si="277">+AB67+10</f>
        <v>85.4375</v>
      </c>
      <c r="AB67" s="37">
        <f t="shared" si="23"/>
        <v>75.4375</v>
      </c>
      <c r="AC67" s="37">
        <f t="shared" si="24"/>
        <v>65.4375</v>
      </c>
      <c r="AD67" s="43">
        <v>1</v>
      </c>
      <c r="AE67" s="44">
        <f t="shared" si="25"/>
        <v>65.4375</v>
      </c>
      <c r="AF67" s="13">
        <f t="shared" si="26"/>
        <v>74.604166666666671</v>
      </c>
      <c r="AG67" s="13">
        <f t="shared" si="27"/>
        <v>87.9375</v>
      </c>
      <c r="AH67" s="13">
        <f t="shared" si="28"/>
        <v>101.27083333333334</v>
      </c>
      <c r="AI67" s="13">
        <f t="shared" si="29"/>
        <v>115.4375</v>
      </c>
      <c r="AJ67" s="13">
        <f t="shared" si="30"/>
        <v>129.60416666666669</v>
      </c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</row>
    <row r="68" spans="1:63" ht="15" x14ac:dyDescent="0.25">
      <c r="A68" s="7">
        <f t="shared" si="12"/>
        <v>42433</v>
      </c>
      <c r="B68" s="8" t="str">
        <f t="shared" ref="B68:B131" si="278">CHOOSE(WEEKDAY(A68,2),"lun","mar","mer","gio","ven","sab","dom")</f>
        <v>ven</v>
      </c>
      <c r="C68" s="8">
        <f t="shared" ref="C68:C131" si="279">_xlfn.ISOWEEKNUM(A68)</f>
        <v>9</v>
      </c>
      <c r="D68" s="8">
        <f t="shared" ref="D68:D131" si="280">DAY(A68)</f>
        <v>4</v>
      </c>
      <c r="E68" s="8">
        <f t="shared" ref="E68:E131" si="281">MONTH(A68)</f>
        <v>3</v>
      </c>
      <c r="F68" s="9">
        <f t="shared" ref="F68:F131" si="282">YEAR(A68)</f>
        <v>2016</v>
      </c>
      <c r="G68" s="7">
        <f t="shared" si="264"/>
        <v>42069</v>
      </c>
      <c r="H68" s="8" t="str">
        <f t="shared" si="273"/>
        <v>ven</v>
      </c>
      <c r="I68" s="57">
        <v>11</v>
      </c>
      <c r="J68" s="10">
        <v>36</v>
      </c>
      <c r="K68" s="33">
        <f t="shared" si="14"/>
        <v>0.30555555555555558</v>
      </c>
      <c r="L68" s="11">
        <f t="shared" si="15"/>
        <v>3.0555555555555558</v>
      </c>
      <c r="M68" s="7">
        <f t="shared" si="16"/>
        <v>42433</v>
      </c>
      <c r="N68" s="8" t="str">
        <f t="shared" si="6"/>
        <v>ven</v>
      </c>
      <c r="O68" s="77">
        <v>24</v>
      </c>
      <c r="P68" s="16">
        <v>36</v>
      </c>
      <c r="Q68" s="33">
        <f t="shared" si="17"/>
        <v>0.66666666666666663</v>
      </c>
      <c r="R68" s="11">
        <f t="shared" si="18"/>
        <v>6.6666666666666661</v>
      </c>
      <c r="S68" s="32">
        <f t="shared" ref="S68:S131" si="283">+(R68-L68)/L68</f>
        <v>1.1818181818181814</v>
      </c>
      <c r="T68" s="62">
        <v>49</v>
      </c>
      <c r="U68" s="72">
        <v>0</v>
      </c>
      <c r="V68" s="68"/>
      <c r="W68" s="28" t="str">
        <f t="shared" si="151"/>
        <v>AUMENTA</v>
      </c>
      <c r="X68" s="37">
        <f t="shared" ref="X68" si="284">+Y68+10</f>
        <v>106.12</v>
      </c>
      <c r="Y68" s="37">
        <f t="shared" ref="Y68" si="285">+Z68+10</f>
        <v>96.12</v>
      </c>
      <c r="Z68" s="37">
        <f t="shared" ref="Z68" si="286">+AA68+10</f>
        <v>86.12</v>
      </c>
      <c r="AA68" s="37">
        <f t="shared" ref="AA68" si="287">+AB68+10</f>
        <v>76.12</v>
      </c>
      <c r="AB68" s="37">
        <f t="shared" si="23"/>
        <v>66.12</v>
      </c>
      <c r="AC68" s="37">
        <f t="shared" si="24"/>
        <v>56.12</v>
      </c>
      <c r="AD68" s="43">
        <v>1</v>
      </c>
      <c r="AE68" s="44">
        <f t="shared" si="25"/>
        <v>56.12</v>
      </c>
      <c r="AF68" s="13">
        <f t="shared" si="26"/>
        <v>64.453333333333333</v>
      </c>
      <c r="AG68" s="13">
        <f t="shared" si="27"/>
        <v>76.12</v>
      </c>
      <c r="AH68" s="13">
        <f t="shared" si="28"/>
        <v>87.786666666666662</v>
      </c>
      <c r="AI68" s="13">
        <f t="shared" si="29"/>
        <v>101.11999999999999</v>
      </c>
      <c r="AJ68" s="13">
        <f t="shared" si="30"/>
        <v>114.45333333333332</v>
      </c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</row>
    <row r="69" spans="1:63" ht="15" x14ac:dyDescent="0.25">
      <c r="A69" s="7">
        <f t="shared" ref="A69:A132" si="288">+A68+1</f>
        <v>42434</v>
      </c>
      <c r="B69" s="8" t="str">
        <f t="shared" si="278"/>
        <v>sab</v>
      </c>
      <c r="C69" s="8">
        <f t="shared" si="279"/>
        <v>9</v>
      </c>
      <c r="D69" s="8">
        <f t="shared" si="280"/>
        <v>5</v>
      </c>
      <c r="E69" s="8">
        <f t="shared" si="281"/>
        <v>3</v>
      </c>
      <c r="F69" s="9">
        <f t="shared" si="282"/>
        <v>2016</v>
      </c>
      <c r="G69" s="7">
        <f t="shared" si="264"/>
        <v>42070</v>
      </c>
      <c r="H69" s="8" t="str">
        <f t="shared" si="273"/>
        <v>sab</v>
      </c>
      <c r="I69" s="57">
        <v>4</v>
      </c>
      <c r="J69" s="10">
        <v>36</v>
      </c>
      <c r="K69" s="33">
        <f t="shared" si="14"/>
        <v>0.1111111111111111</v>
      </c>
      <c r="L69" s="11">
        <f t="shared" si="15"/>
        <v>1.1111111111111112</v>
      </c>
      <c r="M69" s="7">
        <f t="shared" si="16"/>
        <v>42434</v>
      </c>
      <c r="N69" s="8" t="str">
        <f t="shared" ref="N69:N132" si="289">CHOOSE(WEEKDAY(M69,2),"lun","mar","mer","gio","ven","sab","dom")</f>
        <v>sab</v>
      </c>
      <c r="O69" s="77">
        <v>22</v>
      </c>
      <c r="P69" s="16">
        <v>36</v>
      </c>
      <c r="Q69" s="33">
        <f t="shared" si="17"/>
        <v>0.61111111111111116</v>
      </c>
      <c r="R69" s="11">
        <f t="shared" si="18"/>
        <v>6.1111111111111116</v>
      </c>
      <c r="S69" s="32">
        <f t="shared" si="283"/>
        <v>4.5</v>
      </c>
      <c r="T69" s="62">
        <v>49</v>
      </c>
      <c r="U69" s="72">
        <v>0</v>
      </c>
      <c r="V69" s="68"/>
      <c r="W69" s="28" t="str">
        <f t="shared" ref="W69:W132" si="290">IF(AC69&lt;=T69,"OK","AUMENTA")</f>
        <v>AUMENTA</v>
      </c>
      <c r="X69" s="37">
        <f t="shared" ref="X69" si="291">+Y69+10</f>
        <v>103.35083333333333</v>
      </c>
      <c r="Y69" s="37">
        <f t="shared" ref="Y69" si="292">+Z69+10</f>
        <v>93.350833333333327</v>
      </c>
      <c r="Z69" s="37">
        <f t="shared" ref="Z69" si="293">+AA69+10</f>
        <v>83.350833333333327</v>
      </c>
      <c r="AA69" s="37">
        <f t="shared" ref="AA69" si="294">+AB69+10</f>
        <v>73.350833333333327</v>
      </c>
      <c r="AB69" s="37">
        <f t="shared" si="23"/>
        <v>63.350833333333334</v>
      </c>
      <c r="AC69" s="37">
        <f t="shared" si="24"/>
        <v>53.350833333333334</v>
      </c>
      <c r="AD69" s="43">
        <v>1</v>
      </c>
      <c r="AE69" s="44">
        <f t="shared" si="25"/>
        <v>53.350833333333334</v>
      </c>
      <c r="AF69" s="13">
        <f t="shared" si="26"/>
        <v>61.406388888888891</v>
      </c>
      <c r="AG69" s="13">
        <f t="shared" si="27"/>
        <v>72.517500000000013</v>
      </c>
      <c r="AH69" s="13">
        <f t="shared" si="28"/>
        <v>83.628611111111113</v>
      </c>
      <c r="AI69" s="13">
        <f t="shared" si="29"/>
        <v>96.68416666666667</v>
      </c>
      <c r="AJ69" s="13">
        <f t="shared" si="30"/>
        <v>109.73972222222223</v>
      </c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</row>
    <row r="70" spans="1:63" ht="15" x14ac:dyDescent="0.25">
      <c r="A70" s="7">
        <f t="shared" si="288"/>
        <v>42435</v>
      </c>
      <c r="B70" s="8" t="str">
        <f t="shared" si="278"/>
        <v>dom</v>
      </c>
      <c r="C70" s="8">
        <f t="shared" si="279"/>
        <v>9</v>
      </c>
      <c r="D70" s="8">
        <f t="shared" si="280"/>
        <v>6</v>
      </c>
      <c r="E70" s="8">
        <f t="shared" si="281"/>
        <v>3</v>
      </c>
      <c r="F70" s="9">
        <f t="shared" si="282"/>
        <v>2016</v>
      </c>
      <c r="G70" s="7">
        <f t="shared" si="264"/>
        <v>42071</v>
      </c>
      <c r="H70" s="8" t="str">
        <f t="shared" si="273"/>
        <v>dom</v>
      </c>
      <c r="I70" s="57">
        <v>31</v>
      </c>
      <c r="J70" s="10">
        <v>36</v>
      </c>
      <c r="K70" s="33">
        <f t="shared" ref="K70:K133" si="295">+I70/J70</f>
        <v>0.86111111111111116</v>
      </c>
      <c r="L70" s="11">
        <f t="shared" ref="L70:L133" si="296">+I70/J70*10</f>
        <v>8.6111111111111107</v>
      </c>
      <c r="M70" s="7">
        <f t="shared" ref="M70:M133" si="297">+M69+1</f>
        <v>42435</v>
      </c>
      <c r="N70" s="8" t="str">
        <f t="shared" si="289"/>
        <v>dom</v>
      </c>
      <c r="O70" s="77">
        <v>5</v>
      </c>
      <c r="P70" s="16">
        <v>36</v>
      </c>
      <c r="Q70" s="33">
        <f t="shared" ref="Q70:Q133" si="298">+O70/P70</f>
        <v>0.1388888888888889</v>
      </c>
      <c r="R70" s="11">
        <f t="shared" ref="R70:R133" si="299">+O70/P70*10</f>
        <v>1.3888888888888888</v>
      </c>
      <c r="S70" s="32">
        <f t="shared" si="283"/>
        <v>-0.83870967741935476</v>
      </c>
      <c r="T70" s="62">
        <v>49</v>
      </c>
      <c r="U70" s="72">
        <v>0</v>
      </c>
      <c r="V70" s="68"/>
      <c r="W70" s="28" t="str">
        <f t="shared" si="290"/>
        <v>OK</v>
      </c>
      <c r="X70" s="37">
        <f t="shared" ref="X70" si="300">+Y70+10</f>
        <v>86.609375</v>
      </c>
      <c r="Y70" s="37">
        <f t="shared" ref="Y70" si="301">+Z70+10</f>
        <v>76.609375</v>
      </c>
      <c r="Z70" s="37">
        <f t="shared" ref="Z70" si="302">+AA70+10</f>
        <v>66.609375</v>
      </c>
      <c r="AA70" s="37">
        <f t="shared" ref="AA70" si="303">+AB70+10</f>
        <v>56.609375</v>
      </c>
      <c r="AB70" s="37">
        <f t="shared" ref="AB70:AB133" si="304">+AC70+10</f>
        <v>46.609375</v>
      </c>
      <c r="AC70" s="37">
        <f t="shared" ref="AC70:AC133" si="305">CHOOSE(AD70,AE70,AF70,AG70,AH70,AI70,AJ70)</f>
        <v>36.609375</v>
      </c>
      <c r="AD70" s="43">
        <v>1</v>
      </c>
      <c r="AE70" s="44">
        <f t="shared" ref="AE70:AE133" si="306">(0.2727*$R70^2+1.5*$R70+34)</f>
        <v>36.609375</v>
      </c>
      <c r="AF70" s="13">
        <f t="shared" ref="AF70:AF133" si="307">(0.2727*R70^2+2*R70+39)</f>
        <v>42.303819444444443</v>
      </c>
      <c r="AG70" s="13">
        <f t="shared" ref="AG70:AG133" si="308">(0.2727*R70^2+3*R70+44)</f>
        <v>48.692708333333336</v>
      </c>
      <c r="AH70" s="13">
        <f t="shared" ref="AH70:AH133" si="309">(0.2727*R70^2+4*R70+49)</f>
        <v>55.081597222222221</v>
      </c>
      <c r="AI70" s="13">
        <f t="shared" ref="AI70:AI133" si="310">(0.2727*R70^2+4.5*R70+59)</f>
        <v>65.776041666666671</v>
      </c>
      <c r="AJ70" s="13">
        <f t="shared" ref="AJ70:AJ133" si="311">(0.2727*R70^2+5*R70+69)</f>
        <v>76.470486111111114</v>
      </c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</row>
    <row r="71" spans="1:63" ht="15" x14ac:dyDescent="0.25">
      <c r="A71" s="7">
        <f t="shared" si="288"/>
        <v>42436</v>
      </c>
      <c r="B71" s="8" t="str">
        <f t="shared" si="278"/>
        <v>lun</v>
      </c>
      <c r="C71" s="8">
        <f t="shared" si="279"/>
        <v>10</v>
      </c>
      <c r="D71" s="8">
        <f t="shared" si="280"/>
        <v>7</v>
      </c>
      <c r="E71" s="8">
        <f t="shared" si="281"/>
        <v>3</v>
      </c>
      <c r="F71" s="9">
        <f t="shared" si="282"/>
        <v>2016</v>
      </c>
      <c r="G71" s="7">
        <f t="shared" si="264"/>
        <v>42072</v>
      </c>
      <c r="H71" s="8" t="str">
        <f t="shared" si="273"/>
        <v>lun</v>
      </c>
      <c r="I71" s="57">
        <v>36</v>
      </c>
      <c r="J71" s="10">
        <v>36</v>
      </c>
      <c r="K71" s="33">
        <f t="shared" si="295"/>
        <v>1</v>
      </c>
      <c r="L71" s="11">
        <f t="shared" si="296"/>
        <v>10</v>
      </c>
      <c r="M71" s="7">
        <f t="shared" si="297"/>
        <v>42436</v>
      </c>
      <c r="N71" s="8" t="str">
        <f t="shared" si="289"/>
        <v>lun</v>
      </c>
      <c r="O71" s="77">
        <v>11</v>
      </c>
      <c r="P71" s="16">
        <v>36</v>
      </c>
      <c r="Q71" s="33">
        <f t="shared" si="298"/>
        <v>0.30555555555555558</v>
      </c>
      <c r="R71" s="11">
        <f t="shared" si="299"/>
        <v>3.0555555555555558</v>
      </c>
      <c r="S71" s="32">
        <f t="shared" si="283"/>
        <v>-0.69444444444444442</v>
      </c>
      <c r="T71" s="62">
        <v>49</v>
      </c>
      <c r="U71" s="72">
        <v>0</v>
      </c>
      <c r="V71" s="68"/>
      <c r="W71" s="28" t="str">
        <f t="shared" si="290"/>
        <v>OK</v>
      </c>
      <c r="X71" s="37">
        <f t="shared" ref="X71" si="312">+Y71+10</f>
        <v>91.12937500000001</v>
      </c>
      <c r="Y71" s="37">
        <f t="shared" ref="Y71" si="313">+Z71+10</f>
        <v>81.12937500000001</v>
      </c>
      <c r="Z71" s="37">
        <f t="shared" ref="Z71" si="314">+AA71+10</f>
        <v>71.12937500000001</v>
      </c>
      <c r="AA71" s="37">
        <f t="shared" ref="AA71" si="315">+AB71+10</f>
        <v>61.129375000000003</v>
      </c>
      <c r="AB71" s="37">
        <f t="shared" si="304"/>
        <v>51.129375000000003</v>
      </c>
      <c r="AC71" s="37">
        <f t="shared" si="305"/>
        <v>41.129375000000003</v>
      </c>
      <c r="AD71" s="43">
        <v>1</v>
      </c>
      <c r="AE71" s="44">
        <f t="shared" si="306"/>
        <v>41.129375000000003</v>
      </c>
      <c r="AF71" s="13">
        <f t="shared" si="307"/>
        <v>47.657152777777782</v>
      </c>
      <c r="AG71" s="13">
        <f t="shared" si="308"/>
        <v>55.712708333333339</v>
      </c>
      <c r="AH71" s="13">
        <f t="shared" si="309"/>
        <v>63.768263888888889</v>
      </c>
      <c r="AI71" s="13">
        <f t="shared" si="310"/>
        <v>75.296041666666667</v>
      </c>
      <c r="AJ71" s="13">
        <f t="shared" si="311"/>
        <v>86.823819444444439</v>
      </c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</row>
    <row r="72" spans="1:63" ht="15" x14ac:dyDescent="0.25">
      <c r="A72" s="7">
        <f t="shared" si="288"/>
        <v>42437</v>
      </c>
      <c r="B72" s="8" t="str">
        <f t="shared" si="278"/>
        <v>mar</v>
      </c>
      <c r="C72" s="8">
        <f t="shared" si="279"/>
        <v>10</v>
      </c>
      <c r="D72" s="8">
        <f t="shared" si="280"/>
        <v>8</v>
      </c>
      <c r="E72" s="8">
        <f t="shared" si="281"/>
        <v>3</v>
      </c>
      <c r="F72" s="9">
        <f t="shared" si="282"/>
        <v>2016</v>
      </c>
      <c r="G72" s="7">
        <f t="shared" si="264"/>
        <v>42073</v>
      </c>
      <c r="H72" s="8" t="str">
        <f t="shared" si="273"/>
        <v>mar</v>
      </c>
      <c r="I72" s="57">
        <v>36</v>
      </c>
      <c r="J72" s="10">
        <v>36</v>
      </c>
      <c r="K72" s="33">
        <f t="shared" si="295"/>
        <v>1</v>
      </c>
      <c r="L72" s="11">
        <f t="shared" si="296"/>
        <v>10</v>
      </c>
      <c r="M72" s="7">
        <f t="shared" si="297"/>
        <v>42437</v>
      </c>
      <c r="N72" s="8" t="str">
        <f t="shared" si="289"/>
        <v>mar</v>
      </c>
      <c r="O72" s="77">
        <v>36</v>
      </c>
      <c r="P72" s="16">
        <v>36</v>
      </c>
      <c r="Q72" s="33">
        <f t="shared" si="298"/>
        <v>1</v>
      </c>
      <c r="R72" s="11">
        <f t="shared" si="299"/>
        <v>10</v>
      </c>
      <c r="S72" s="32">
        <f t="shared" si="283"/>
        <v>0</v>
      </c>
      <c r="T72" s="62">
        <v>49</v>
      </c>
      <c r="U72" s="72">
        <v>0</v>
      </c>
      <c r="V72" s="68"/>
      <c r="W72" s="28" t="str">
        <f t="shared" si="290"/>
        <v>AUMENTA</v>
      </c>
      <c r="X72" s="37">
        <f t="shared" ref="X72" si="316">+Y72+10</f>
        <v>126.27</v>
      </c>
      <c r="Y72" s="37">
        <f t="shared" ref="Y72" si="317">+Z72+10</f>
        <v>116.27</v>
      </c>
      <c r="Z72" s="37">
        <f t="shared" ref="Z72" si="318">+AA72+10</f>
        <v>106.27</v>
      </c>
      <c r="AA72" s="37">
        <f t="shared" ref="AA72" si="319">+AB72+10</f>
        <v>96.27</v>
      </c>
      <c r="AB72" s="37">
        <f t="shared" si="304"/>
        <v>86.27</v>
      </c>
      <c r="AC72" s="37">
        <f t="shared" si="305"/>
        <v>76.27</v>
      </c>
      <c r="AD72" s="43">
        <v>1</v>
      </c>
      <c r="AE72" s="44">
        <f t="shared" si="306"/>
        <v>76.27</v>
      </c>
      <c r="AF72" s="13">
        <f t="shared" si="307"/>
        <v>86.27</v>
      </c>
      <c r="AG72" s="13">
        <f t="shared" si="308"/>
        <v>101.27</v>
      </c>
      <c r="AH72" s="13">
        <f t="shared" si="309"/>
        <v>116.27</v>
      </c>
      <c r="AI72" s="13">
        <f t="shared" si="310"/>
        <v>131.26999999999998</v>
      </c>
      <c r="AJ72" s="13">
        <f t="shared" si="311"/>
        <v>146.26999999999998</v>
      </c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</row>
    <row r="73" spans="1:63" ht="15" x14ac:dyDescent="0.25">
      <c r="A73" s="7">
        <f t="shared" si="288"/>
        <v>42438</v>
      </c>
      <c r="B73" s="8" t="str">
        <f t="shared" si="278"/>
        <v>mer</v>
      </c>
      <c r="C73" s="8">
        <f t="shared" si="279"/>
        <v>10</v>
      </c>
      <c r="D73" s="8">
        <f t="shared" si="280"/>
        <v>9</v>
      </c>
      <c r="E73" s="8">
        <f t="shared" si="281"/>
        <v>3</v>
      </c>
      <c r="F73" s="9">
        <f t="shared" si="282"/>
        <v>2016</v>
      </c>
      <c r="G73" s="7">
        <f t="shared" si="264"/>
        <v>42074</v>
      </c>
      <c r="H73" s="8" t="str">
        <f t="shared" si="273"/>
        <v>mer</v>
      </c>
      <c r="I73" s="57">
        <v>34</v>
      </c>
      <c r="J73" s="10">
        <v>36</v>
      </c>
      <c r="K73" s="33">
        <f t="shared" si="295"/>
        <v>0.94444444444444442</v>
      </c>
      <c r="L73" s="11">
        <f t="shared" si="296"/>
        <v>9.4444444444444446</v>
      </c>
      <c r="M73" s="7">
        <f t="shared" si="297"/>
        <v>42438</v>
      </c>
      <c r="N73" s="8" t="str">
        <f t="shared" si="289"/>
        <v>mer</v>
      </c>
      <c r="O73" s="77">
        <v>25</v>
      </c>
      <c r="P73" s="16">
        <v>36</v>
      </c>
      <c r="Q73" s="33">
        <f t="shared" si="298"/>
        <v>0.69444444444444442</v>
      </c>
      <c r="R73" s="11">
        <f t="shared" si="299"/>
        <v>6.9444444444444446</v>
      </c>
      <c r="S73" s="32">
        <f t="shared" si="283"/>
        <v>-0.26470588235294118</v>
      </c>
      <c r="T73" s="62">
        <v>49</v>
      </c>
      <c r="U73" s="72">
        <v>0</v>
      </c>
      <c r="V73" s="68"/>
      <c r="W73" s="28" t="str">
        <f t="shared" si="290"/>
        <v>AUMENTA</v>
      </c>
      <c r="X73" s="37">
        <f t="shared" ref="X73" si="320">+Y73+10</f>
        <v>107.56770833333334</v>
      </c>
      <c r="Y73" s="37">
        <f t="shared" ref="Y73" si="321">+Z73+10</f>
        <v>97.567708333333343</v>
      </c>
      <c r="Z73" s="37">
        <f t="shared" ref="Z73" si="322">+AA73+10</f>
        <v>87.567708333333343</v>
      </c>
      <c r="AA73" s="37">
        <f t="shared" ref="AA73" si="323">+AB73+10</f>
        <v>77.567708333333343</v>
      </c>
      <c r="AB73" s="37">
        <f t="shared" si="304"/>
        <v>67.567708333333343</v>
      </c>
      <c r="AC73" s="37">
        <f t="shared" si="305"/>
        <v>57.567708333333336</v>
      </c>
      <c r="AD73" s="43">
        <v>1</v>
      </c>
      <c r="AE73" s="44">
        <f t="shared" si="306"/>
        <v>57.567708333333336</v>
      </c>
      <c r="AF73" s="13">
        <f t="shared" si="307"/>
        <v>66.039930555555557</v>
      </c>
      <c r="AG73" s="13">
        <f t="shared" si="308"/>
        <v>77.984375</v>
      </c>
      <c r="AH73" s="13">
        <f t="shared" si="309"/>
        <v>89.928819444444443</v>
      </c>
      <c r="AI73" s="13">
        <f t="shared" si="310"/>
        <v>103.40104166666667</v>
      </c>
      <c r="AJ73" s="13">
        <f t="shared" si="311"/>
        <v>116.87326388888889</v>
      </c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</row>
    <row r="74" spans="1:63" ht="15" x14ac:dyDescent="0.25">
      <c r="A74" s="7">
        <f t="shared" si="288"/>
        <v>42439</v>
      </c>
      <c r="B74" s="8" t="str">
        <f t="shared" si="278"/>
        <v>gio</v>
      </c>
      <c r="C74" s="8">
        <f t="shared" si="279"/>
        <v>10</v>
      </c>
      <c r="D74" s="8">
        <f t="shared" si="280"/>
        <v>10</v>
      </c>
      <c r="E74" s="8">
        <f t="shared" si="281"/>
        <v>3</v>
      </c>
      <c r="F74" s="9">
        <f t="shared" si="282"/>
        <v>2016</v>
      </c>
      <c r="G74" s="7">
        <f t="shared" si="264"/>
        <v>42075</v>
      </c>
      <c r="H74" s="8" t="str">
        <f t="shared" si="273"/>
        <v>gio</v>
      </c>
      <c r="I74" s="57">
        <v>34</v>
      </c>
      <c r="J74" s="10">
        <v>36</v>
      </c>
      <c r="K74" s="33">
        <f t="shared" si="295"/>
        <v>0.94444444444444442</v>
      </c>
      <c r="L74" s="11">
        <f t="shared" si="296"/>
        <v>9.4444444444444446</v>
      </c>
      <c r="M74" s="7">
        <f t="shared" si="297"/>
        <v>42439</v>
      </c>
      <c r="N74" s="8" t="str">
        <f t="shared" si="289"/>
        <v>gio</v>
      </c>
      <c r="O74" s="77">
        <v>13</v>
      </c>
      <c r="P74" s="16">
        <v>36</v>
      </c>
      <c r="Q74" s="33">
        <f t="shared" si="298"/>
        <v>0.3611111111111111</v>
      </c>
      <c r="R74" s="11">
        <f t="shared" si="299"/>
        <v>3.6111111111111112</v>
      </c>
      <c r="S74" s="32">
        <f t="shared" si="283"/>
        <v>-0.61764705882352944</v>
      </c>
      <c r="T74" s="62">
        <v>49</v>
      </c>
      <c r="U74" s="72">
        <v>0</v>
      </c>
      <c r="V74" s="68"/>
      <c r="W74" s="28" t="str">
        <f t="shared" si="290"/>
        <v>OK</v>
      </c>
      <c r="X74" s="37">
        <f t="shared" ref="X74" si="324">+Y74+10</f>
        <v>92.97270833333333</v>
      </c>
      <c r="Y74" s="37">
        <f t="shared" ref="Y74" si="325">+Z74+10</f>
        <v>82.97270833333333</v>
      </c>
      <c r="Z74" s="37">
        <f t="shared" ref="Z74" si="326">+AA74+10</f>
        <v>72.97270833333333</v>
      </c>
      <c r="AA74" s="37">
        <f t="shared" ref="AA74" si="327">+AB74+10</f>
        <v>62.97270833333333</v>
      </c>
      <c r="AB74" s="37">
        <f t="shared" si="304"/>
        <v>52.97270833333333</v>
      </c>
      <c r="AC74" s="37">
        <f t="shared" si="305"/>
        <v>42.97270833333333</v>
      </c>
      <c r="AD74" s="43">
        <v>1</v>
      </c>
      <c r="AE74" s="44">
        <f t="shared" si="306"/>
        <v>42.97270833333333</v>
      </c>
      <c r="AF74" s="13">
        <f t="shared" si="307"/>
        <v>49.778263888888887</v>
      </c>
      <c r="AG74" s="13">
        <f t="shared" si="308"/>
        <v>58.389375000000001</v>
      </c>
      <c r="AH74" s="13">
        <f t="shared" si="309"/>
        <v>67.000486111111115</v>
      </c>
      <c r="AI74" s="13">
        <f t="shared" si="310"/>
        <v>78.806041666666658</v>
      </c>
      <c r="AJ74" s="13">
        <f t="shared" si="311"/>
        <v>90.61159722222223</v>
      </c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</row>
    <row r="75" spans="1:63" ht="15" x14ac:dyDescent="0.25">
      <c r="A75" s="7">
        <f t="shared" si="288"/>
        <v>42440</v>
      </c>
      <c r="B75" s="8" t="str">
        <f t="shared" si="278"/>
        <v>ven</v>
      </c>
      <c r="C75" s="8">
        <f t="shared" si="279"/>
        <v>10</v>
      </c>
      <c r="D75" s="8">
        <f t="shared" si="280"/>
        <v>11</v>
      </c>
      <c r="E75" s="8">
        <f t="shared" si="281"/>
        <v>3</v>
      </c>
      <c r="F75" s="9">
        <f t="shared" si="282"/>
        <v>2016</v>
      </c>
      <c r="G75" s="7">
        <f t="shared" si="264"/>
        <v>42076</v>
      </c>
      <c r="H75" s="8" t="str">
        <f t="shared" si="273"/>
        <v>ven</v>
      </c>
      <c r="I75" s="57">
        <v>8</v>
      </c>
      <c r="J75" s="10">
        <v>36</v>
      </c>
      <c r="K75" s="33">
        <f t="shared" si="295"/>
        <v>0.22222222222222221</v>
      </c>
      <c r="L75" s="11">
        <f t="shared" si="296"/>
        <v>2.2222222222222223</v>
      </c>
      <c r="M75" s="7">
        <f t="shared" si="297"/>
        <v>42440</v>
      </c>
      <c r="N75" s="8" t="str">
        <f t="shared" si="289"/>
        <v>ven</v>
      </c>
      <c r="O75" s="77">
        <v>7</v>
      </c>
      <c r="P75" s="16">
        <v>36</v>
      </c>
      <c r="Q75" s="33">
        <f t="shared" si="298"/>
        <v>0.19444444444444445</v>
      </c>
      <c r="R75" s="11">
        <f t="shared" si="299"/>
        <v>1.9444444444444444</v>
      </c>
      <c r="S75" s="32">
        <f t="shared" si="283"/>
        <v>-0.12500000000000006</v>
      </c>
      <c r="T75" s="62">
        <v>49</v>
      </c>
      <c r="U75" s="72">
        <v>0</v>
      </c>
      <c r="V75" s="68"/>
      <c r="W75" s="28" t="str">
        <f t="shared" si="290"/>
        <v>OK</v>
      </c>
      <c r="X75" s="37">
        <f t="shared" ref="X75" si="328">+Y75+10</f>
        <v>87.947708333333338</v>
      </c>
      <c r="Y75" s="37">
        <f t="shared" ref="Y75" si="329">+Z75+10</f>
        <v>77.947708333333338</v>
      </c>
      <c r="Z75" s="37">
        <f t="shared" ref="Z75" si="330">+AA75+10</f>
        <v>67.947708333333338</v>
      </c>
      <c r="AA75" s="37">
        <f t="shared" ref="AA75" si="331">+AB75+10</f>
        <v>57.947708333333331</v>
      </c>
      <c r="AB75" s="37">
        <f t="shared" si="304"/>
        <v>47.947708333333331</v>
      </c>
      <c r="AC75" s="37">
        <f t="shared" si="305"/>
        <v>37.947708333333331</v>
      </c>
      <c r="AD75" s="43">
        <v>1</v>
      </c>
      <c r="AE75" s="44">
        <f t="shared" si="306"/>
        <v>37.947708333333331</v>
      </c>
      <c r="AF75" s="13">
        <f t="shared" si="307"/>
        <v>43.919930555555553</v>
      </c>
      <c r="AG75" s="13">
        <f t="shared" si="308"/>
        <v>50.864375000000003</v>
      </c>
      <c r="AH75" s="13">
        <f t="shared" si="309"/>
        <v>57.808819444444445</v>
      </c>
      <c r="AI75" s="13">
        <f t="shared" si="310"/>
        <v>68.781041666666667</v>
      </c>
      <c r="AJ75" s="13">
        <f t="shared" si="311"/>
        <v>79.753263888888881</v>
      </c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</row>
    <row r="76" spans="1:63" ht="15" x14ac:dyDescent="0.25">
      <c r="A76" s="7">
        <f t="shared" si="288"/>
        <v>42441</v>
      </c>
      <c r="B76" s="8" t="str">
        <f t="shared" si="278"/>
        <v>sab</v>
      </c>
      <c r="C76" s="8">
        <f t="shared" si="279"/>
        <v>10</v>
      </c>
      <c r="D76" s="8">
        <f t="shared" si="280"/>
        <v>12</v>
      </c>
      <c r="E76" s="8">
        <f t="shared" si="281"/>
        <v>3</v>
      </c>
      <c r="F76" s="9">
        <f t="shared" si="282"/>
        <v>2016</v>
      </c>
      <c r="G76" s="7">
        <f t="shared" si="264"/>
        <v>42077</v>
      </c>
      <c r="H76" s="8" t="str">
        <f t="shared" si="273"/>
        <v>sab</v>
      </c>
      <c r="I76" s="57">
        <v>7</v>
      </c>
      <c r="J76" s="10">
        <v>36</v>
      </c>
      <c r="K76" s="33">
        <f t="shared" si="295"/>
        <v>0.19444444444444445</v>
      </c>
      <c r="L76" s="11">
        <f t="shared" si="296"/>
        <v>1.9444444444444444</v>
      </c>
      <c r="M76" s="7">
        <f t="shared" si="297"/>
        <v>42441</v>
      </c>
      <c r="N76" s="8" t="str">
        <f t="shared" si="289"/>
        <v>sab</v>
      </c>
      <c r="O76" s="77">
        <v>18</v>
      </c>
      <c r="P76" s="16">
        <v>36</v>
      </c>
      <c r="Q76" s="33">
        <f t="shared" si="298"/>
        <v>0.5</v>
      </c>
      <c r="R76" s="11">
        <f t="shared" si="299"/>
        <v>5</v>
      </c>
      <c r="S76" s="32">
        <f t="shared" si="283"/>
        <v>1.5714285714285714</v>
      </c>
      <c r="T76" s="62">
        <v>49</v>
      </c>
      <c r="U76" s="72">
        <v>0</v>
      </c>
      <c r="V76" s="68"/>
      <c r="W76" s="28" t="str">
        <f t="shared" si="290"/>
        <v>OK</v>
      </c>
      <c r="X76" s="37">
        <f t="shared" ref="X76" si="332">+Y76+10</f>
        <v>98.317499999999995</v>
      </c>
      <c r="Y76" s="37">
        <f t="shared" ref="Y76" si="333">+Z76+10</f>
        <v>88.317499999999995</v>
      </c>
      <c r="Z76" s="37">
        <f t="shared" ref="Z76" si="334">+AA76+10</f>
        <v>78.317499999999995</v>
      </c>
      <c r="AA76" s="37">
        <f t="shared" ref="AA76" si="335">+AB76+10</f>
        <v>68.317499999999995</v>
      </c>
      <c r="AB76" s="37">
        <f t="shared" si="304"/>
        <v>58.317499999999995</v>
      </c>
      <c r="AC76" s="37">
        <f t="shared" si="305"/>
        <v>48.317499999999995</v>
      </c>
      <c r="AD76" s="43">
        <v>1</v>
      </c>
      <c r="AE76" s="44">
        <f t="shared" si="306"/>
        <v>48.317499999999995</v>
      </c>
      <c r="AF76" s="13">
        <f t="shared" si="307"/>
        <v>55.817499999999995</v>
      </c>
      <c r="AG76" s="13">
        <f t="shared" si="308"/>
        <v>65.817499999999995</v>
      </c>
      <c r="AH76" s="13">
        <f t="shared" si="309"/>
        <v>75.817499999999995</v>
      </c>
      <c r="AI76" s="13">
        <f t="shared" si="310"/>
        <v>88.317499999999995</v>
      </c>
      <c r="AJ76" s="13">
        <f t="shared" si="311"/>
        <v>100.8175</v>
      </c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</row>
    <row r="77" spans="1:63" ht="15" x14ac:dyDescent="0.25">
      <c r="A77" s="7">
        <f t="shared" si="288"/>
        <v>42442</v>
      </c>
      <c r="B77" s="8" t="str">
        <f t="shared" si="278"/>
        <v>dom</v>
      </c>
      <c r="C77" s="8">
        <f t="shared" si="279"/>
        <v>10</v>
      </c>
      <c r="D77" s="8">
        <f t="shared" si="280"/>
        <v>13</v>
      </c>
      <c r="E77" s="8">
        <f t="shared" si="281"/>
        <v>3</v>
      </c>
      <c r="F77" s="9">
        <f t="shared" si="282"/>
        <v>2016</v>
      </c>
      <c r="G77" s="7">
        <f t="shared" si="264"/>
        <v>42078</v>
      </c>
      <c r="H77" s="8" t="str">
        <f t="shared" si="273"/>
        <v>dom</v>
      </c>
      <c r="I77" s="57">
        <v>21</v>
      </c>
      <c r="J77" s="10">
        <v>36</v>
      </c>
      <c r="K77" s="33">
        <f t="shared" si="295"/>
        <v>0.58333333333333337</v>
      </c>
      <c r="L77" s="11">
        <f t="shared" si="296"/>
        <v>5.8333333333333339</v>
      </c>
      <c r="M77" s="7">
        <f t="shared" si="297"/>
        <v>42442</v>
      </c>
      <c r="N77" s="8" t="str">
        <f t="shared" si="289"/>
        <v>dom</v>
      </c>
      <c r="O77" s="77">
        <v>8</v>
      </c>
      <c r="P77" s="16">
        <v>36</v>
      </c>
      <c r="Q77" s="33">
        <f t="shared" si="298"/>
        <v>0.22222222222222221</v>
      </c>
      <c r="R77" s="11">
        <f t="shared" si="299"/>
        <v>2.2222222222222223</v>
      </c>
      <c r="S77" s="32">
        <f t="shared" si="283"/>
        <v>-0.61904761904761907</v>
      </c>
      <c r="T77" s="62">
        <v>49</v>
      </c>
      <c r="U77" s="72">
        <v>0</v>
      </c>
      <c r="V77" s="68"/>
      <c r="W77" s="28" t="str">
        <f t="shared" si="290"/>
        <v>OK</v>
      </c>
      <c r="X77" s="37">
        <f t="shared" ref="X77" si="336">+Y77+10</f>
        <v>88.68</v>
      </c>
      <c r="Y77" s="37">
        <f t="shared" ref="Y77" si="337">+Z77+10</f>
        <v>78.680000000000007</v>
      </c>
      <c r="Z77" s="37">
        <f t="shared" ref="Z77" si="338">+AA77+10</f>
        <v>68.680000000000007</v>
      </c>
      <c r="AA77" s="37">
        <f t="shared" ref="AA77" si="339">+AB77+10</f>
        <v>58.68</v>
      </c>
      <c r="AB77" s="37">
        <f t="shared" si="304"/>
        <v>48.68</v>
      </c>
      <c r="AC77" s="37">
        <f t="shared" si="305"/>
        <v>38.68</v>
      </c>
      <c r="AD77" s="43">
        <v>1</v>
      </c>
      <c r="AE77" s="44">
        <f t="shared" si="306"/>
        <v>38.68</v>
      </c>
      <c r="AF77" s="13">
        <f t="shared" si="307"/>
        <v>44.791111111111114</v>
      </c>
      <c r="AG77" s="13">
        <f t="shared" si="308"/>
        <v>52.013333333333335</v>
      </c>
      <c r="AH77" s="13">
        <f t="shared" si="309"/>
        <v>59.235555555555557</v>
      </c>
      <c r="AI77" s="13">
        <f t="shared" si="310"/>
        <v>70.346666666666664</v>
      </c>
      <c r="AJ77" s="13">
        <f t="shared" si="311"/>
        <v>81.457777777777778</v>
      </c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</row>
    <row r="78" spans="1:63" ht="15" x14ac:dyDescent="0.25">
      <c r="A78" s="7">
        <f t="shared" si="288"/>
        <v>42443</v>
      </c>
      <c r="B78" s="8" t="str">
        <f t="shared" si="278"/>
        <v>lun</v>
      </c>
      <c r="C78" s="8">
        <f t="shared" si="279"/>
        <v>11</v>
      </c>
      <c r="D78" s="8">
        <f t="shared" si="280"/>
        <v>14</v>
      </c>
      <c r="E78" s="8">
        <f t="shared" si="281"/>
        <v>3</v>
      </c>
      <c r="F78" s="9">
        <f t="shared" si="282"/>
        <v>2016</v>
      </c>
      <c r="G78" s="7">
        <f t="shared" si="264"/>
        <v>42079</v>
      </c>
      <c r="H78" s="8" t="str">
        <f t="shared" si="273"/>
        <v>lun</v>
      </c>
      <c r="I78" s="57">
        <v>18</v>
      </c>
      <c r="J78" s="10">
        <v>36</v>
      </c>
      <c r="K78" s="33">
        <f t="shared" si="295"/>
        <v>0.5</v>
      </c>
      <c r="L78" s="11">
        <f t="shared" si="296"/>
        <v>5</v>
      </c>
      <c r="M78" s="7">
        <f t="shared" si="297"/>
        <v>42443</v>
      </c>
      <c r="N78" s="8" t="str">
        <f t="shared" si="289"/>
        <v>lun</v>
      </c>
      <c r="O78" s="77">
        <v>9</v>
      </c>
      <c r="P78" s="16">
        <v>36</v>
      </c>
      <c r="Q78" s="33">
        <f t="shared" si="298"/>
        <v>0.25</v>
      </c>
      <c r="R78" s="11">
        <f t="shared" si="299"/>
        <v>2.5</v>
      </c>
      <c r="S78" s="32">
        <f t="shared" si="283"/>
        <v>-0.5</v>
      </c>
      <c r="T78" s="62">
        <v>49</v>
      </c>
      <c r="U78" s="72">
        <v>0</v>
      </c>
      <c r="V78" s="68"/>
      <c r="W78" s="28" t="str">
        <f t="shared" si="290"/>
        <v>OK</v>
      </c>
      <c r="X78" s="37">
        <f t="shared" ref="X78" si="340">+Y78+10</f>
        <v>89.454374999999999</v>
      </c>
      <c r="Y78" s="37">
        <f t="shared" ref="Y78" si="341">+Z78+10</f>
        <v>79.454374999999999</v>
      </c>
      <c r="Z78" s="37">
        <f t="shared" ref="Z78" si="342">+AA78+10</f>
        <v>69.454374999999999</v>
      </c>
      <c r="AA78" s="37">
        <f t="shared" ref="AA78" si="343">+AB78+10</f>
        <v>59.454374999999999</v>
      </c>
      <c r="AB78" s="37">
        <f t="shared" si="304"/>
        <v>49.454374999999999</v>
      </c>
      <c r="AC78" s="37">
        <f t="shared" si="305"/>
        <v>39.454374999999999</v>
      </c>
      <c r="AD78" s="43">
        <v>1</v>
      </c>
      <c r="AE78" s="44">
        <f t="shared" si="306"/>
        <v>39.454374999999999</v>
      </c>
      <c r="AF78" s="13">
        <f t="shared" si="307"/>
        <v>45.704374999999999</v>
      </c>
      <c r="AG78" s="13">
        <f t="shared" si="308"/>
        <v>53.204374999999999</v>
      </c>
      <c r="AH78" s="13">
        <f t="shared" si="309"/>
        <v>60.704374999999999</v>
      </c>
      <c r="AI78" s="13">
        <f t="shared" si="310"/>
        <v>71.954374999999999</v>
      </c>
      <c r="AJ78" s="13">
        <f t="shared" si="311"/>
        <v>83.204374999999999</v>
      </c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</row>
    <row r="79" spans="1:63" ht="15" x14ac:dyDescent="0.25">
      <c r="A79" s="7">
        <f t="shared" si="288"/>
        <v>42444</v>
      </c>
      <c r="B79" s="8" t="str">
        <f t="shared" si="278"/>
        <v>mar</v>
      </c>
      <c r="C79" s="8">
        <f t="shared" si="279"/>
        <v>11</v>
      </c>
      <c r="D79" s="8">
        <f t="shared" si="280"/>
        <v>15</v>
      </c>
      <c r="E79" s="8">
        <f t="shared" si="281"/>
        <v>3</v>
      </c>
      <c r="F79" s="9">
        <f t="shared" si="282"/>
        <v>2016</v>
      </c>
      <c r="G79" s="7">
        <f t="shared" si="264"/>
        <v>42080</v>
      </c>
      <c r="H79" s="8" t="str">
        <f t="shared" si="273"/>
        <v>mar</v>
      </c>
      <c r="I79" s="57">
        <v>20</v>
      </c>
      <c r="J79" s="10">
        <v>36</v>
      </c>
      <c r="K79" s="33">
        <f t="shared" si="295"/>
        <v>0.55555555555555558</v>
      </c>
      <c r="L79" s="11">
        <f t="shared" si="296"/>
        <v>5.5555555555555554</v>
      </c>
      <c r="M79" s="7">
        <f t="shared" si="297"/>
        <v>42444</v>
      </c>
      <c r="N79" s="8" t="str">
        <f t="shared" si="289"/>
        <v>mar</v>
      </c>
      <c r="O79" s="77">
        <v>18</v>
      </c>
      <c r="P79" s="16">
        <v>36</v>
      </c>
      <c r="Q79" s="33">
        <f t="shared" si="298"/>
        <v>0.5</v>
      </c>
      <c r="R79" s="11">
        <f t="shared" si="299"/>
        <v>5</v>
      </c>
      <c r="S79" s="32">
        <f t="shared" si="283"/>
        <v>-9.9999999999999964E-2</v>
      </c>
      <c r="T79" s="62">
        <v>49</v>
      </c>
      <c r="U79" s="72">
        <v>0</v>
      </c>
      <c r="V79" s="68"/>
      <c r="W79" s="28" t="str">
        <f t="shared" si="290"/>
        <v>OK</v>
      </c>
      <c r="X79" s="37">
        <f t="shared" ref="X79" si="344">+Y79+10</f>
        <v>98.317499999999995</v>
      </c>
      <c r="Y79" s="37">
        <f t="shared" ref="Y79" si="345">+Z79+10</f>
        <v>88.317499999999995</v>
      </c>
      <c r="Z79" s="37">
        <f t="shared" ref="Z79" si="346">+AA79+10</f>
        <v>78.317499999999995</v>
      </c>
      <c r="AA79" s="37">
        <f t="shared" ref="AA79" si="347">+AB79+10</f>
        <v>68.317499999999995</v>
      </c>
      <c r="AB79" s="37">
        <f t="shared" si="304"/>
        <v>58.317499999999995</v>
      </c>
      <c r="AC79" s="37">
        <f t="shared" si="305"/>
        <v>48.317499999999995</v>
      </c>
      <c r="AD79" s="43">
        <v>1</v>
      </c>
      <c r="AE79" s="44">
        <f t="shared" si="306"/>
        <v>48.317499999999995</v>
      </c>
      <c r="AF79" s="13">
        <f t="shared" si="307"/>
        <v>55.817499999999995</v>
      </c>
      <c r="AG79" s="13">
        <f t="shared" si="308"/>
        <v>65.817499999999995</v>
      </c>
      <c r="AH79" s="13">
        <f t="shared" si="309"/>
        <v>75.817499999999995</v>
      </c>
      <c r="AI79" s="13">
        <f t="shared" si="310"/>
        <v>88.317499999999995</v>
      </c>
      <c r="AJ79" s="13">
        <f t="shared" si="311"/>
        <v>100.8175</v>
      </c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</row>
    <row r="80" spans="1:63" ht="15" x14ac:dyDescent="0.25">
      <c r="A80" s="7">
        <f t="shared" si="288"/>
        <v>42445</v>
      </c>
      <c r="B80" s="8" t="str">
        <f t="shared" si="278"/>
        <v>mer</v>
      </c>
      <c r="C80" s="8">
        <f t="shared" si="279"/>
        <v>11</v>
      </c>
      <c r="D80" s="8">
        <f t="shared" si="280"/>
        <v>16</v>
      </c>
      <c r="E80" s="8">
        <f t="shared" si="281"/>
        <v>3</v>
      </c>
      <c r="F80" s="9">
        <f t="shared" si="282"/>
        <v>2016</v>
      </c>
      <c r="G80" s="7">
        <f t="shared" si="264"/>
        <v>42081</v>
      </c>
      <c r="H80" s="8" t="str">
        <f t="shared" si="273"/>
        <v>mer</v>
      </c>
      <c r="I80" s="57">
        <v>22</v>
      </c>
      <c r="J80" s="10">
        <v>36</v>
      </c>
      <c r="K80" s="33">
        <f t="shared" si="295"/>
        <v>0.61111111111111116</v>
      </c>
      <c r="L80" s="11">
        <f t="shared" si="296"/>
        <v>6.1111111111111116</v>
      </c>
      <c r="M80" s="7">
        <f t="shared" si="297"/>
        <v>42445</v>
      </c>
      <c r="N80" s="8" t="str">
        <f t="shared" si="289"/>
        <v>mer</v>
      </c>
      <c r="O80" s="77">
        <v>14</v>
      </c>
      <c r="P80" s="16">
        <v>36</v>
      </c>
      <c r="Q80" s="33">
        <f t="shared" si="298"/>
        <v>0.3888888888888889</v>
      </c>
      <c r="R80" s="11">
        <f t="shared" si="299"/>
        <v>3.8888888888888888</v>
      </c>
      <c r="S80" s="32">
        <f t="shared" si="283"/>
        <v>-0.3636363636363637</v>
      </c>
      <c r="T80" s="62">
        <v>49</v>
      </c>
      <c r="U80" s="72">
        <v>0</v>
      </c>
      <c r="V80" s="68"/>
      <c r="W80" s="28" t="str">
        <f t="shared" si="290"/>
        <v>OK</v>
      </c>
      <c r="X80" s="37">
        <f t="shared" ref="X80" si="348">+Y80+10</f>
        <v>93.957499999999996</v>
      </c>
      <c r="Y80" s="37">
        <f t="shared" ref="Y80" si="349">+Z80+10</f>
        <v>83.957499999999996</v>
      </c>
      <c r="Z80" s="37">
        <f t="shared" ref="Z80" si="350">+AA80+10</f>
        <v>73.957499999999996</v>
      </c>
      <c r="AA80" s="37">
        <f t="shared" ref="AA80" si="351">+AB80+10</f>
        <v>63.957499999999996</v>
      </c>
      <c r="AB80" s="37">
        <f t="shared" si="304"/>
        <v>53.957499999999996</v>
      </c>
      <c r="AC80" s="37">
        <f t="shared" si="305"/>
        <v>43.957499999999996</v>
      </c>
      <c r="AD80" s="43">
        <v>1</v>
      </c>
      <c r="AE80" s="44">
        <f t="shared" si="306"/>
        <v>43.957499999999996</v>
      </c>
      <c r="AF80" s="13">
        <f t="shared" si="307"/>
        <v>50.901944444444446</v>
      </c>
      <c r="AG80" s="13">
        <f t="shared" si="308"/>
        <v>59.790833333333332</v>
      </c>
      <c r="AH80" s="13">
        <f t="shared" si="309"/>
        <v>68.679722222222225</v>
      </c>
      <c r="AI80" s="13">
        <f t="shared" si="310"/>
        <v>80.624166666666667</v>
      </c>
      <c r="AJ80" s="13">
        <f t="shared" si="311"/>
        <v>92.56861111111111</v>
      </c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</row>
    <row r="81" spans="1:63" ht="15" x14ac:dyDescent="0.25">
      <c r="A81" s="7">
        <f t="shared" si="288"/>
        <v>42446</v>
      </c>
      <c r="B81" s="8" t="str">
        <f t="shared" si="278"/>
        <v>gio</v>
      </c>
      <c r="C81" s="8">
        <f t="shared" si="279"/>
        <v>11</v>
      </c>
      <c r="D81" s="8">
        <f t="shared" si="280"/>
        <v>17</v>
      </c>
      <c r="E81" s="8">
        <f t="shared" si="281"/>
        <v>3</v>
      </c>
      <c r="F81" s="9">
        <f t="shared" si="282"/>
        <v>2016</v>
      </c>
      <c r="G81" s="7">
        <f t="shared" si="264"/>
        <v>42082</v>
      </c>
      <c r="H81" s="8" t="str">
        <f t="shared" si="273"/>
        <v>gio</v>
      </c>
      <c r="I81" s="57">
        <v>24</v>
      </c>
      <c r="J81" s="10">
        <v>36</v>
      </c>
      <c r="K81" s="33">
        <f t="shared" si="295"/>
        <v>0.66666666666666663</v>
      </c>
      <c r="L81" s="11">
        <f t="shared" si="296"/>
        <v>6.6666666666666661</v>
      </c>
      <c r="M81" s="7">
        <f t="shared" si="297"/>
        <v>42446</v>
      </c>
      <c r="N81" s="8" t="str">
        <f t="shared" si="289"/>
        <v>gio</v>
      </c>
      <c r="O81" s="77">
        <v>8</v>
      </c>
      <c r="P81" s="16">
        <v>36</v>
      </c>
      <c r="Q81" s="33">
        <f t="shared" si="298"/>
        <v>0.22222222222222221</v>
      </c>
      <c r="R81" s="11">
        <f t="shared" si="299"/>
        <v>2.2222222222222223</v>
      </c>
      <c r="S81" s="32">
        <f t="shared" si="283"/>
        <v>-0.66666666666666663</v>
      </c>
      <c r="T81" s="62">
        <v>49</v>
      </c>
      <c r="U81" s="72">
        <v>0</v>
      </c>
      <c r="V81" s="68"/>
      <c r="W81" s="28" t="str">
        <f t="shared" si="290"/>
        <v>OK</v>
      </c>
      <c r="X81" s="37">
        <f t="shared" ref="X81" si="352">+Y81+10</f>
        <v>88.68</v>
      </c>
      <c r="Y81" s="37">
        <f t="shared" ref="Y81" si="353">+Z81+10</f>
        <v>78.680000000000007</v>
      </c>
      <c r="Z81" s="37">
        <f t="shared" ref="Z81" si="354">+AA81+10</f>
        <v>68.680000000000007</v>
      </c>
      <c r="AA81" s="37">
        <f t="shared" ref="AA81" si="355">+AB81+10</f>
        <v>58.68</v>
      </c>
      <c r="AB81" s="37">
        <f t="shared" si="304"/>
        <v>48.68</v>
      </c>
      <c r="AC81" s="37">
        <f t="shared" si="305"/>
        <v>38.68</v>
      </c>
      <c r="AD81" s="43">
        <v>1</v>
      </c>
      <c r="AE81" s="44">
        <f t="shared" si="306"/>
        <v>38.68</v>
      </c>
      <c r="AF81" s="13">
        <f t="shared" si="307"/>
        <v>44.791111111111114</v>
      </c>
      <c r="AG81" s="13">
        <f t="shared" si="308"/>
        <v>52.013333333333335</v>
      </c>
      <c r="AH81" s="13">
        <f t="shared" si="309"/>
        <v>59.235555555555557</v>
      </c>
      <c r="AI81" s="13">
        <f t="shared" si="310"/>
        <v>70.346666666666664</v>
      </c>
      <c r="AJ81" s="13">
        <f t="shared" si="311"/>
        <v>81.457777777777778</v>
      </c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</row>
    <row r="82" spans="1:63" ht="15" x14ac:dyDescent="0.25">
      <c r="A82" s="7">
        <f t="shared" si="288"/>
        <v>42447</v>
      </c>
      <c r="B82" s="8" t="str">
        <f t="shared" si="278"/>
        <v>ven</v>
      </c>
      <c r="C82" s="8">
        <f t="shared" si="279"/>
        <v>11</v>
      </c>
      <c r="D82" s="8">
        <f t="shared" si="280"/>
        <v>18</v>
      </c>
      <c r="E82" s="8">
        <f t="shared" si="281"/>
        <v>3</v>
      </c>
      <c r="F82" s="9">
        <f t="shared" si="282"/>
        <v>2016</v>
      </c>
      <c r="G82" s="7">
        <f t="shared" si="264"/>
        <v>42083</v>
      </c>
      <c r="H82" s="8" t="str">
        <f t="shared" si="273"/>
        <v>ven</v>
      </c>
      <c r="I82" s="57">
        <v>7</v>
      </c>
      <c r="J82" s="10">
        <v>36</v>
      </c>
      <c r="K82" s="33">
        <f t="shared" si="295"/>
        <v>0.19444444444444445</v>
      </c>
      <c r="L82" s="11">
        <f t="shared" si="296"/>
        <v>1.9444444444444444</v>
      </c>
      <c r="M82" s="7">
        <f t="shared" si="297"/>
        <v>42447</v>
      </c>
      <c r="N82" s="8" t="str">
        <f t="shared" si="289"/>
        <v>ven</v>
      </c>
      <c r="O82" s="77">
        <v>7</v>
      </c>
      <c r="P82" s="16">
        <v>36</v>
      </c>
      <c r="Q82" s="33">
        <f t="shared" si="298"/>
        <v>0.19444444444444445</v>
      </c>
      <c r="R82" s="11">
        <f t="shared" si="299"/>
        <v>1.9444444444444444</v>
      </c>
      <c r="S82" s="32">
        <f t="shared" si="283"/>
        <v>0</v>
      </c>
      <c r="T82" s="62">
        <v>49</v>
      </c>
      <c r="U82" s="72">
        <v>0</v>
      </c>
      <c r="V82" s="68"/>
      <c r="W82" s="28" t="str">
        <f t="shared" si="290"/>
        <v>OK</v>
      </c>
      <c r="X82" s="37">
        <f t="shared" ref="X82" si="356">+Y82+10</f>
        <v>87.947708333333338</v>
      </c>
      <c r="Y82" s="37">
        <f t="shared" ref="Y82" si="357">+Z82+10</f>
        <v>77.947708333333338</v>
      </c>
      <c r="Z82" s="37">
        <f t="shared" ref="Z82" si="358">+AA82+10</f>
        <v>67.947708333333338</v>
      </c>
      <c r="AA82" s="37">
        <f t="shared" ref="AA82" si="359">+AB82+10</f>
        <v>57.947708333333331</v>
      </c>
      <c r="AB82" s="37">
        <f t="shared" si="304"/>
        <v>47.947708333333331</v>
      </c>
      <c r="AC82" s="37">
        <f t="shared" si="305"/>
        <v>37.947708333333331</v>
      </c>
      <c r="AD82" s="43">
        <v>1</v>
      </c>
      <c r="AE82" s="44">
        <f t="shared" si="306"/>
        <v>37.947708333333331</v>
      </c>
      <c r="AF82" s="13">
        <f t="shared" si="307"/>
        <v>43.919930555555553</v>
      </c>
      <c r="AG82" s="13">
        <f t="shared" si="308"/>
        <v>50.864375000000003</v>
      </c>
      <c r="AH82" s="13">
        <f t="shared" si="309"/>
        <v>57.808819444444445</v>
      </c>
      <c r="AI82" s="13">
        <f t="shared" si="310"/>
        <v>68.781041666666667</v>
      </c>
      <c r="AJ82" s="13">
        <f t="shared" si="311"/>
        <v>79.753263888888881</v>
      </c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</row>
    <row r="83" spans="1:63" ht="15" x14ac:dyDescent="0.25">
      <c r="A83" s="7">
        <f t="shared" si="288"/>
        <v>42448</v>
      </c>
      <c r="B83" s="8" t="str">
        <f t="shared" si="278"/>
        <v>sab</v>
      </c>
      <c r="C83" s="8">
        <f t="shared" si="279"/>
        <v>11</v>
      </c>
      <c r="D83" s="8">
        <f t="shared" si="280"/>
        <v>19</v>
      </c>
      <c r="E83" s="8">
        <f t="shared" si="281"/>
        <v>3</v>
      </c>
      <c r="F83" s="9">
        <f t="shared" si="282"/>
        <v>2016</v>
      </c>
      <c r="G83" s="7">
        <f t="shared" si="264"/>
        <v>42084</v>
      </c>
      <c r="H83" s="8" t="str">
        <f t="shared" si="273"/>
        <v>sab</v>
      </c>
      <c r="I83" s="57">
        <v>6</v>
      </c>
      <c r="J83" s="10">
        <v>36</v>
      </c>
      <c r="K83" s="33">
        <f t="shared" si="295"/>
        <v>0.16666666666666666</v>
      </c>
      <c r="L83" s="11">
        <f t="shared" si="296"/>
        <v>1.6666666666666665</v>
      </c>
      <c r="M83" s="7">
        <f t="shared" si="297"/>
        <v>42448</v>
      </c>
      <c r="N83" s="8" t="str">
        <f t="shared" si="289"/>
        <v>sab</v>
      </c>
      <c r="O83" s="77">
        <v>6</v>
      </c>
      <c r="P83" s="16">
        <v>36</v>
      </c>
      <c r="Q83" s="33">
        <f t="shared" si="298"/>
        <v>0.16666666666666666</v>
      </c>
      <c r="R83" s="11">
        <f t="shared" si="299"/>
        <v>1.6666666666666665</v>
      </c>
      <c r="S83" s="32">
        <f t="shared" si="283"/>
        <v>0</v>
      </c>
      <c r="T83" s="62">
        <v>49</v>
      </c>
      <c r="U83" s="72">
        <v>0</v>
      </c>
      <c r="V83" s="68"/>
      <c r="W83" s="28" t="str">
        <f t="shared" si="290"/>
        <v>OK</v>
      </c>
      <c r="X83" s="37">
        <f t="shared" ref="X83" si="360">+Y83+10</f>
        <v>87.257499999999993</v>
      </c>
      <c r="Y83" s="37">
        <f t="shared" ref="Y83" si="361">+Z83+10</f>
        <v>77.257499999999993</v>
      </c>
      <c r="Z83" s="37">
        <f t="shared" ref="Z83" si="362">+AA83+10</f>
        <v>67.257499999999993</v>
      </c>
      <c r="AA83" s="37">
        <f t="shared" ref="AA83" si="363">+AB83+10</f>
        <v>57.2575</v>
      </c>
      <c r="AB83" s="37">
        <f t="shared" si="304"/>
        <v>47.2575</v>
      </c>
      <c r="AC83" s="37">
        <f t="shared" si="305"/>
        <v>37.2575</v>
      </c>
      <c r="AD83" s="43">
        <v>1</v>
      </c>
      <c r="AE83" s="44">
        <f t="shared" si="306"/>
        <v>37.2575</v>
      </c>
      <c r="AF83" s="13">
        <f t="shared" si="307"/>
        <v>43.090833333333336</v>
      </c>
      <c r="AG83" s="13">
        <f t="shared" si="308"/>
        <v>49.7575</v>
      </c>
      <c r="AH83" s="13">
        <f t="shared" si="309"/>
        <v>56.424166666666665</v>
      </c>
      <c r="AI83" s="13">
        <f t="shared" si="310"/>
        <v>67.257499999999993</v>
      </c>
      <c r="AJ83" s="13">
        <f t="shared" si="311"/>
        <v>78.090833333333336</v>
      </c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</row>
    <row r="84" spans="1:63" ht="15" x14ac:dyDescent="0.25">
      <c r="A84" s="7">
        <f t="shared" si="288"/>
        <v>42449</v>
      </c>
      <c r="B84" s="8" t="str">
        <f t="shared" si="278"/>
        <v>dom</v>
      </c>
      <c r="C84" s="8">
        <f t="shared" si="279"/>
        <v>11</v>
      </c>
      <c r="D84" s="8">
        <f t="shared" si="280"/>
        <v>20</v>
      </c>
      <c r="E84" s="8">
        <f t="shared" si="281"/>
        <v>3</v>
      </c>
      <c r="F84" s="9">
        <f t="shared" si="282"/>
        <v>2016</v>
      </c>
      <c r="G84" s="7">
        <f t="shared" si="264"/>
        <v>42085</v>
      </c>
      <c r="H84" s="8" t="str">
        <f t="shared" si="273"/>
        <v>dom</v>
      </c>
      <c r="I84" s="57">
        <v>2</v>
      </c>
      <c r="J84" s="10">
        <v>36</v>
      </c>
      <c r="K84" s="33">
        <f t="shared" si="295"/>
        <v>5.5555555555555552E-2</v>
      </c>
      <c r="L84" s="11">
        <f t="shared" si="296"/>
        <v>0.55555555555555558</v>
      </c>
      <c r="M84" s="7">
        <f t="shared" si="297"/>
        <v>42449</v>
      </c>
      <c r="N84" s="8" t="str">
        <f t="shared" si="289"/>
        <v>dom</v>
      </c>
      <c r="O84" s="77">
        <v>5</v>
      </c>
      <c r="P84" s="16">
        <v>36</v>
      </c>
      <c r="Q84" s="33">
        <f t="shared" si="298"/>
        <v>0.1388888888888889</v>
      </c>
      <c r="R84" s="11">
        <f t="shared" si="299"/>
        <v>1.3888888888888888</v>
      </c>
      <c r="S84" s="32">
        <f t="shared" si="283"/>
        <v>1.4999999999999998</v>
      </c>
      <c r="T84" s="62">
        <v>49</v>
      </c>
      <c r="U84" s="72">
        <v>0</v>
      </c>
      <c r="V84" s="68"/>
      <c r="W84" s="28" t="str">
        <f t="shared" si="290"/>
        <v>OK</v>
      </c>
      <c r="X84" s="37">
        <f t="shared" ref="X84" si="364">+Y84+10</f>
        <v>86.609375</v>
      </c>
      <c r="Y84" s="37">
        <f t="shared" ref="Y84" si="365">+Z84+10</f>
        <v>76.609375</v>
      </c>
      <c r="Z84" s="37">
        <f t="shared" ref="Z84" si="366">+AA84+10</f>
        <v>66.609375</v>
      </c>
      <c r="AA84" s="37">
        <f t="shared" ref="AA84" si="367">+AB84+10</f>
        <v>56.609375</v>
      </c>
      <c r="AB84" s="37">
        <f t="shared" si="304"/>
        <v>46.609375</v>
      </c>
      <c r="AC84" s="37">
        <f t="shared" si="305"/>
        <v>36.609375</v>
      </c>
      <c r="AD84" s="43">
        <v>1</v>
      </c>
      <c r="AE84" s="44">
        <f t="shared" si="306"/>
        <v>36.609375</v>
      </c>
      <c r="AF84" s="13">
        <f t="shared" si="307"/>
        <v>42.303819444444443</v>
      </c>
      <c r="AG84" s="13">
        <f t="shared" si="308"/>
        <v>48.692708333333336</v>
      </c>
      <c r="AH84" s="13">
        <f t="shared" si="309"/>
        <v>55.081597222222221</v>
      </c>
      <c r="AI84" s="13">
        <f t="shared" si="310"/>
        <v>65.776041666666671</v>
      </c>
      <c r="AJ84" s="13">
        <f t="shared" si="311"/>
        <v>76.470486111111114</v>
      </c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</row>
    <row r="85" spans="1:63" ht="15" x14ac:dyDescent="0.25">
      <c r="A85" s="7">
        <f t="shared" si="288"/>
        <v>42450</v>
      </c>
      <c r="B85" s="8" t="str">
        <f t="shared" si="278"/>
        <v>lun</v>
      </c>
      <c r="C85" s="8">
        <f t="shared" si="279"/>
        <v>12</v>
      </c>
      <c r="D85" s="8">
        <f t="shared" si="280"/>
        <v>21</v>
      </c>
      <c r="E85" s="8">
        <f t="shared" si="281"/>
        <v>3</v>
      </c>
      <c r="F85" s="9">
        <f t="shared" si="282"/>
        <v>2016</v>
      </c>
      <c r="G85" s="7">
        <f t="shared" si="264"/>
        <v>42086</v>
      </c>
      <c r="H85" s="8" t="str">
        <f t="shared" si="273"/>
        <v>lun</v>
      </c>
      <c r="I85" s="57">
        <v>13</v>
      </c>
      <c r="J85" s="10">
        <v>36</v>
      </c>
      <c r="K85" s="33">
        <f t="shared" si="295"/>
        <v>0.3611111111111111</v>
      </c>
      <c r="L85" s="11">
        <f t="shared" si="296"/>
        <v>3.6111111111111112</v>
      </c>
      <c r="M85" s="7">
        <f t="shared" si="297"/>
        <v>42450</v>
      </c>
      <c r="N85" s="8" t="str">
        <f t="shared" si="289"/>
        <v>lun</v>
      </c>
      <c r="O85" s="77">
        <v>24</v>
      </c>
      <c r="P85" s="16">
        <v>36</v>
      </c>
      <c r="Q85" s="33">
        <f t="shared" si="298"/>
        <v>0.66666666666666663</v>
      </c>
      <c r="R85" s="11">
        <f t="shared" si="299"/>
        <v>6.6666666666666661</v>
      </c>
      <c r="S85" s="32">
        <f t="shared" si="283"/>
        <v>0.84615384615384592</v>
      </c>
      <c r="T85" s="62">
        <v>49</v>
      </c>
      <c r="U85" s="72">
        <v>0</v>
      </c>
      <c r="V85" s="68"/>
      <c r="W85" s="28" t="str">
        <f t="shared" si="290"/>
        <v>AUMENTA</v>
      </c>
      <c r="X85" s="37">
        <f t="shared" ref="X85" si="368">+Y85+10</f>
        <v>106.12</v>
      </c>
      <c r="Y85" s="37">
        <f t="shared" ref="Y85" si="369">+Z85+10</f>
        <v>96.12</v>
      </c>
      <c r="Z85" s="37">
        <f t="shared" ref="Z85" si="370">+AA85+10</f>
        <v>86.12</v>
      </c>
      <c r="AA85" s="37">
        <f t="shared" ref="AA85" si="371">+AB85+10</f>
        <v>76.12</v>
      </c>
      <c r="AB85" s="37">
        <f t="shared" si="304"/>
        <v>66.12</v>
      </c>
      <c r="AC85" s="37">
        <f t="shared" si="305"/>
        <v>56.12</v>
      </c>
      <c r="AD85" s="43">
        <v>1</v>
      </c>
      <c r="AE85" s="44">
        <f t="shared" si="306"/>
        <v>56.12</v>
      </c>
      <c r="AF85" s="13">
        <f t="shared" si="307"/>
        <v>64.453333333333333</v>
      </c>
      <c r="AG85" s="13">
        <f t="shared" si="308"/>
        <v>76.12</v>
      </c>
      <c r="AH85" s="13">
        <f t="shared" si="309"/>
        <v>87.786666666666662</v>
      </c>
      <c r="AI85" s="13">
        <f t="shared" si="310"/>
        <v>101.11999999999999</v>
      </c>
      <c r="AJ85" s="13">
        <f t="shared" si="311"/>
        <v>114.45333333333332</v>
      </c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</row>
    <row r="86" spans="1:63" ht="15" x14ac:dyDescent="0.25">
      <c r="A86" s="7">
        <f t="shared" si="288"/>
        <v>42451</v>
      </c>
      <c r="B86" s="8" t="str">
        <f t="shared" si="278"/>
        <v>mar</v>
      </c>
      <c r="C86" s="8">
        <f t="shared" si="279"/>
        <v>12</v>
      </c>
      <c r="D86" s="8">
        <f t="shared" si="280"/>
        <v>22</v>
      </c>
      <c r="E86" s="8">
        <f t="shared" si="281"/>
        <v>3</v>
      </c>
      <c r="F86" s="9">
        <f t="shared" si="282"/>
        <v>2016</v>
      </c>
      <c r="G86" s="7">
        <f t="shared" si="264"/>
        <v>42087</v>
      </c>
      <c r="H86" s="8" t="str">
        <f t="shared" si="273"/>
        <v>mar</v>
      </c>
      <c r="I86" s="57">
        <v>16</v>
      </c>
      <c r="J86" s="10">
        <v>36</v>
      </c>
      <c r="K86" s="33">
        <f t="shared" si="295"/>
        <v>0.44444444444444442</v>
      </c>
      <c r="L86" s="11">
        <f t="shared" si="296"/>
        <v>4.4444444444444446</v>
      </c>
      <c r="M86" s="7">
        <f t="shared" si="297"/>
        <v>42451</v>
      </c>
      <c r="N86" s="8" t="str">
        <f t="shared" si="289"/>
        <v>mar</v>
      </c>
      <c r="O86" s="77">
        <v>26</v>
      </c>
      <c r="P86" s="16">
        <v>36</v>
      </c>
      <c r="Q86" s="33">
        <f t="shared" si="298"/>
        <v>0.72222222222222221</v>
      </c>
      <c r="R86" s="11">
        <f t="shared" si="299"/>
        <v>7.2222222222222223</v>
      </c>
      <c r="S86" s="32">
        <f t="shared" si="283"/>
        <v>0.625</v>
      </c>
      <c r="T86" s="62">
        <v>49</v>
      </c>
      <c r="U86" s="72">
        <v>0</v>
      </c>
      <c r="V86" s="68"/>
      <c r="W86" s="28" t="str">
        <f t="shared" si="290"/>
        <v>AUMENTA</v>
      </c>
      <c r="X86" s="37">
        <f t="shared" ref="X86" si="372">+Y86+10</f>
        <v>109.0575</v>
      </c>
      <c r="Y86" s="37">
        <f t="shared" ref="Y86" si="373">+Z86+10</f>
        <v>99.057500000000005</v>
      </c>
      <c r="Z86" s="37">
        <f t="shared" ref="Z86" si="374">+AA86+10</f>
        <v>89.057500000000005</v>
      </c>
      <c r="AA86" s="37">
        <f t="shared" ref="AA86" si="375">+AB86+10</f>
        <v>79.057500000000005</v>
      </c>
      <c r="AB86" s="37">
        <f t="shared" si="304"/>
        <v>69.057500000000005</v>
      </c>
      <c r="AC86" s="37">
        <f t="shared" si="305"/>
        <v>59.057500000000005</v>
      </c>
      <c r="AD86" s="43">
        <v>1</v>
      </c>
      <c r="AE86" s="44">
        <f t="shared" si="306"/>
        <v>59.057500000000005</v>
      </c>
      <c r="AF86" s="13">
        <f t="shared" si="307"/>
        <v>67.668611111111119</v>
      </c>
      <c r="AG86" s="13">
        <f t="shared" si="308"/>
        <v>79.890833333333333</v>
      </c>
      <c r="AH86" s="13">
        <f t="shared" si="309"/>
        <v>92.113055555555547</v>
      </c>
      <c r="AI86" s="13">
        <f t="shared" si="310"/>
        <v>105.72416666666666</v>
      </c>
      <c r="AJ86" s="13">
        <f t="shared" si="311"/>
        <v>119.33527777777778</v>
      </c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</row>
    <row r="87" spans="1:63" ht="15" x14ac:dyDescent="0.25">
      <c r="A87" s="7">
        <f t="shared" si="288"/>
        <v>42452</v>
      </c>
      <c r="B87" s="8" t="str">
        <f t="shared" si="278"/>
        <v>mer</v>
      </c>
      <c r="C87" s="8">
        <f t="shared" si="279"/>
        <v>12</v>
      </c>
      <c r="D87" s="8">
        <f t="shared" si="280"/>
        <v>23</v>
      </c>
      <c r="E87" s="8">
        <f t="shared" si="281"/>
        <v>3</v>
      </c>
      <c r="F87" s="9">
        <f t="shared" si="282"/>
        <v>2016</v>
      </c>
      <c r="G87" s="7">
        <f t="shared" si="264"/>
        <v>42088</v>
      </c>
      <c r="H87" s="8" t="str">
        <f t="shared" si="273"/>
        <v>mer</v>
      </c>
      <c r="I87" s="57">
        <v>17</v>
      </c>
      <c r="J87" s="10">
        <v>36</v>
      </c>
      <c r="K87" s="33">
        <f t="shared" si="295"/>
        <v>0.47222222222222221</v>
      </c>
      <c r="L87" s="11">
        <f t="shared" si="296"/>
        <v>4.7222222222222223</v>
      </c>
      <c r="M87" s="7">
        <f t="shared" si="297"/>
        <v>42452</v>
      </c>
      <c r="N87" s="8" t="str">
        <f t="shared" si="289"/>
        <v>mer</v>
      </c>
      <c r="O87" s="77">
        <v>5</v>
      </c>
      <c r="P87" s="16">
        <v>36</v>
      </c>
      <c r="Q87" s="33">
        <f t="shared" si="298"/>
        <v>0.1388888888888889</v>
      </c>
      <c r="R87" s="11">
        <f t="shared" si="299"/>
        <v>1.3888888888888888</v>
      </c>
      <c r="S87" s="32">
        <f t="shared" si="283"/>
        <v>-0.70588235294117652</v>
      </c>
      <c r="T87" s="62">
        <v>49</v>
      </c>
      <c r="U87" s="72">
        <v>0</v>
      </c>
      <c r="V87" s="68"/>
      <c r="W87" s="28" t="str">
        <f t="shared" si="290"/>
        <v>OK</v>
      </c>
      <c r="X87" s="37">
        <f t="shared" ref="X87" si="376">+Y87+10</f>
        <v>86.609375</v>
      </c>
      <c r="Y87" s="37">
        <f t="shared" ref="Y87" si="377">+Z87+10</f>
        <v>76.609375</v>
      </c>
      <c r="Z87" s="37">
        <f t="shared" ref="Z87" si="378">+AA87+10</f>
        <v>66.609375</v>
      </c>
      <c r="AA87" s="37">
        <f t="shared" ref="AA87" si="379">+AB87+10</f>
        <v>56.609375</v>
      </c>
      <c r="AB87" s="37">
        <f t="shared" si="304"/>
        <v>46.609375</v>
      </c>
      <c r="AC87" s="37">
        <f t="shared" si="305"/>
        <v>36.609375</v>
      </c>
      <c r="AD87" s="43">
        <v>1</v>
      </c>
      <c r="AE87" s="44">
        <f t="shared" si="306"/>
        <v>36.609375</v>
      </c>
      <c r="AF87" s="13">
        <f t="shared" si="307"/>
        <v>42.303819444444443</v>
      </c>
      <c r="AG87" s="13">
        <f t="shared" si="308"/>
        <v>48.692708333333336</v>
      </c>
      <c r="AH87" s="13">
        <f t="shared" si="309"/>
        <v>55.081597222222221</v>
      </c>
      <c r="AI87" s="13">
        <f t="shared" si="310"/>
        <v>65.776041666666671</v>
      </c>
      <c r="AJ87" s="13">
        <f t="shared" si="311"/>
        <v>76.470486111111114</v>
      </c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</row>
    <row r="88" spans="1:63" ht="15" x14ac:dyDescent="0.25">
      <c r="A88" s="7">
        <f t="shared" si="288"/>
        <v>42453</v>
      </c>
      <c r="B88" s="8" t="str">
        <f t="shared" si="278"/>
        <v>gio</v>
      </c>
      <c r="C88" s="8">
        <f t="shared" si="279"/>
        <v>12</v>
      </c>
      <c r="D88" s="8">
        <f t="shared" si="280"/>
        <v>24</v>
      </c>
      <c r="E88" s="8">
        <f t="shared" si="281"/>
        <v>3</v>
      </c>
      <c r="F88" s="9">
        <f t="shared" si="282"/>
        <v>2016</v>
      </c>
      <c r="G88" s="7">
        <f t="shared" si="264"/>
        <v>42089</v>
      </c>
      <c r="H88" s="8" t="str">
        <f t="shared" si="273"/>
        <v>gio</v>
      </c>
      <c r="I88" s="57">
        <v>11</v>
      </c>
      <c r="J88" s="10">
        <v>36</v>
      </c>
      <c r="K88" s="33">
        <f t="shared" si="295"/>
        <v>0.30555555555555558</v>
      </c>
      <c r="L88" s="11">
        <f t="shared" si="296"/>
        <v>3.0555555555555558</v>
      </c>
      <c r="M88" s="7">
        <f t="shared" si="297"/>
        <v>42453</v>
      </c>
      <c r="N88" s="8" t="str">
        <f t="shared" si="289"/>
        <v>gio</v>
      </c>
      <c r="O88" s="77">
        <v>5</v>
      </c>
      <c r="P88" s="16">
        <v>36</v>
      </c>
      <c r="Q88" s="33">
        <f t="shared" si="298"/>
        <v>0.1388888888888889</v>
      </c>
      <c r="R88" s="11">
        <f t="shared" si="299"/>
        <v>1.3888888888888888</v>
      </c>
      <c r="S88" s="32">
        <f t="shared" si="283"/>
        <v>-0.54545454545454553</v>
      </c>
      <c r="T88" s="62">
        <v>49</v>
      </c>
      <c r="U88" s="72">
        <v>0</v>
      </c>
      <c r="V88" s="68"/>
      <c r="W88" s="28" t="str">
        <f t="shared" si="290"/>
        <v>OK</v>
      </c>
      <c r="X88" s="37">
        <f t="shared" ref="X88" si="380">+Y88+10</f>
        <v>86.609375</v>
      </c>
      <c r="Y88" s="37">
        <f t="shared" ref="Y88" si="381">+Z88+10</f>
        <v>76.609375</v>
      </c>
      <c r="Z88" s="37">
        <f t="shared" ref="Z88" si="382">+AA88+10</f>
        <v>66.609375</v>
      </c>
      <c r="AA88" s="37">
        <f t="shared" ref="AA88" si="383">+AB88+10</f>
        <v>56.609375</v>
      </c>
      <c r="AB88" s="37">
        <f t="shared" si="304"/>
        <v>46.609375</v>
      </c>
      <c r="AC88" s="37">
        <f t="shared" si="305"/>
        <v>36.609375</v>
      </c>
      <c r="AD88" s="43">
        <v>1</v>
      </c>
      <c r="AE88" s="44">
        <f t="shared" si="306"/>
        <v>36.609375</v>
      </c>
      <c r="AF88" s="13">
        <f t="shared" si="307"/>
        <v>42.303819444444443</v>
      </c>
      <c r="AG88" s="13">
        <f t="shared" si="308"/>
        <v>48.692708333333336</v>
      </c>
      <c r="AH88" s="13">
        <f t="shared" si="309"/>
        <v>55.081597222222221</v>
      </c>
      <c r="AI88" s="13">
        <f t="shared" si="310"/>
        <v>65.776041666666671</v>
      </c>
      <c r="AJ88" s="13">
        <f t="shared" si="311"/>
        <v>76.470486111111114</v>
      </c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</row>
    <row r="89" spans="1:63" ht="15" x14ac:dyDescent="0.25">
      <c r="A89" s="7">
        <f t="shared" si="288"/>
        <v>42454</v>
      </c>
      <c r="B89" s="8" t="str">
        <f t="shared" si="278"/>
        <v>ven</v>
      </c>
      <c r="C89" s="8">
        <f t="shared" si="279"/>
        <v>12</v>
      </c>
      <c r="D89" s="8">
        <f t="shared" si="280"/>
        <v>25</v>
      </c>
      <c r="E89" s="8">
        <f t="shared" si="281"/>
        <v>3</v>
      </c>
      <c r="F89" s="9">
        <f t="shared" si="282"/>
        <v>2016</v>
      </c>
      <c r="G89" s="7">
        <f t="shared" si="264"/>
        <v>42090</v>
      </c>
      <c r="H89" s="8" t="str">
        <f t="shared" si="273"/>
        <v>ven</v>
      </c>
      <c r="I89" s="57">
        <v>15</v>
      </c>
      <c r="J89" s="10">
        <v>36</v>
      </c>
      <c r="K89" s="33">
        <f t="shared" si="295"/>
        <v>0.41666666666666669</v>
      </c>
      <c r="L89" s="11">
        <f t="shared" si="296"/>
        <v>4.166666666666667</v>
      </c>
      <c r="M89" s="7">
        <f t="shared" si="297"/>
        <v>42454</v>
      </c>
      <c r="N89" s="8" t="str">
        <f t="shared" si="289"/>
        <v>ven</v>
      </c>
      <c r="O89" s="77">
        <v>34</v>
      </c>
      <c r="P89" s="16">
        <v>36</v>
      </c>
      <c r="Q89" s="33">
        <f t="shared" si="298"/>
        <v>0.94444444444444442</v>
      </c>
      <c r="R89" s="11">
        <f t="shared" si="299"/>
        <v>9.4444444444444446</v>
      </c>
      <c r="S89" s="32">
        <f t="shared" si="283"/>
        <v>1.2666666666666666</v>
      </c>
      <c r="T89" s="62">
        <v>49</v>
      </c>
      <c r="U89" s="72">
        <v>0</v>
      </c>
      <c r="V89" s="68"/>
      <c r="W89" s="28" t="str">
        <f t="shared" si="290"/>
        <v>AUMENTA</v>
      </c>
      <c r="X89" s="37">
        <f t="shared" ref="X89" si="384">+Y89+10</f>
        <v>122.49083333333334</v>
      </c>
      <c r="Y89" s="37">
        <f t="shared" ref="Y89" si="385">+Z89+10</f>
        <v>112.49083333333334</v>
      </c>
      <c r="Z89" s="37">
        <f t="shared" ref="Z89" si="386">+AA89+10</f>
        <v>102.49083333333334</v>
      </c>
      <c r="AA89" s="37">
        <f t="shared" ref="AA89" si="387">+AB89+10</f>
        <v>92.490833333333342</v>
      </c>
      <c r="AB89" s="37">
        <f t="shared" si="304"/>
        <v>82.490833333333342</v>
      </c>
      <c r="AC89" s="37">
        <f t="shared" si="305"/>
        <v>72.490833333333342</v>
      </c>
      <c r="AD89" s="43">
        <v>1</v>
      </c>
      <c r="AE89" s="44">
        <f t="shared" si="306"/>
        <v>72.490833333333342</v>
      </c>
      <c r="AF89" s="13">
        <f t="shared" si="307"/>
        <v>82.213055555555556</v>
      </c>
      <c r="AG89" s="13">
        <f t="shared" si="308"/>
        <v>96.657499999999999</v>
      </c>
      <c r="AH89" s="13">
        <f t="shared" si="309"/>
        <v>111.10194444444444</v>
      </c>
      <c r="AI89" s="13">
        <f t="shared" si="310"/>
        <v>125.82416666666667</v>
      </c>
      <c r="AJ89" s="13">
        <f t="shared" si="311"/>
        <v>140.54638888888888</v>
      </c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</row>
    <row r="90" spans="1:63" ht="15" x14ac:dyDescent="0.25">
      <c r="A90" s="7">
        <f t="shared" si="288"/>
        <v>42455</v>
      </c>
      <c r="B90" s="8" t="str">
        <f t="shared" si="278"/>
        <v>sab</v>
      </c>
      <c r="C90" s="8">
        <f t="shared" si="279"/>
        <v>12</v>
      </c>
      <c r="D90" s="8">
        <f t="shared" si="280"/>
        <v>26</v>
      </c>
      <c r="E90" s="8">
        <f t="shared" si="281"/>
        <v>3</v>
      </c>
      <c r="F90" s="9">
        <f t="shared" si="282"/>
        <v>2016</v>
      </c>
      <c r="G90" s="7">
        <f t="shared" si="264"/>
        <v>42091</v>
      </c>
      <c r="H90" s="8" t="str">
        <f t="shared" si="273"/>
        <v>sab</v>
      </c>
      <c r="I90" s="57">
        <v>26</v>
      </c>
      <c r="J90" s="10">
        <v>36</v>
      </c>
      <c r="K90" s="33">
        <f t="shared" si="295"/>
        <v>0.72222222222222221</v>
      </c>
      <c r="L90" s="11">
        <f t="shared" si="296"/>
        <v>7.2222222222222223</v>
      </c>
      <c r="M90" s="7">
        <f t="shared" si="297"/>
        <v>42455</v>
      </c>
      <c r="N90" s="8" t="str">
        <f t="shared" si="289"/>
        <v>sab</v>
      </c>
      <c r="O90" s="77">
        <v>36</v>
      </c>
      <c r="P90" s="16">
        <v>36</v>
      </c>
      <c r="Q90" s="33">
        <f t="shared" si="298"/>
        <v>1</v>
      </c>
      <c r="R90" s="11">
        <f t="shared" si="299"/>
        <v>10</v>
      </c>
      <c r="S90" s="32">
        <f t="shared" si="283"/>
        <v>0.38461538461538458</v>
      </c>
      <c r="T90" s="62">
        <v>49</v>
      </c>
      <c r="U90" s="72">
        <v>0</v>
      </c>
      <c r="V90" s="68"/>
      <c r="W90" s="28" t="str">
        <f t="shared" si="290"/>
        <v>AUMENTA</v>
      </c>
      <c r="X90" s="37">
        <f t="shared" ref="X90" si="388">+Y90+10</f>
        <v>126.27</v>
      </c>
      <c r="Y90" s="37">
        <f t="shared" ref="Y90" si="389">+Z90+10</f>
        <v>116.27</v>
      </c>
      <c r="Z90" s="37">
        <f t="shared" ref="Z90" si="390">+AA90+10</f>
        <v>106.27</v>
      </c>
      <c r="AA90" s="37">
        <f t="shared" ref="AA90" si="391">+AB90+10</f>
        <v>96.27</v>
      </c>
      <c r="AB90" s="37">
        <f t="shared" si="304"/>
        <v>86.27</v>
      </c>
      <c r="AC90" s="37">
        <f t="shared" si="305"/>
        <v>76.27</v>
      </c>
      <c r="AD90" s="43">
        <v>1</v>
      </c>
      <c r="AE90" s="44">
        <f t="shared" si="306"/>
        <v>76.27</v>
      </c>
      <c r="AF90" s="13">
        <f t="shared" si="307"/>
        <v>86.27</v>
      </c>
      <c r="AG90" s="13">
        <f t="shared" si="308"/>
        <v>101.27</v>
      </c>
      <c r="AH90" s="13">
        <f t="shared" si="309"/>
        <v>116.27</v>
      </c>
      <c r="AI90" s="13">
        <f t="shared" si="310"/>
        <v>131.26999999999998</v>
      </c>
      <c r="AJ90" s="13">
        <f t="shared" si="311"/>
        <v>146.26999999999998</v>
      </c>
    </row>
    <row r="91" spans="1:63" ht="15" x14ac:dyDescent="0.25">
      <c r="A91" s="7">
        <f t="shared" si="288"/>
        <v>42456</v>
      </c>
      <c r="B91" s="8" t="str">
        <f t="shared" si="278"/>
        <v>dom</v>
      </c>
      <c r="C91" s="8">
        <f t="shared" si="279"/>
        <v>12</v>
      </c>
      <c r="D91" s="8">
        <f t="shared" si="280"/>
        <v>27</v>
      </c>
      <c r="E91" s="8">
        <f t="shared" si="281"/>
        <v>3</v>
      </c>
      <c r="F91" s="9">
        <f t="shared" si="282"/>
        <v>2016</v>
      </c>
      <c r="G91" s="7">
        <f t="shared" si="264"/>
        <v>42092</v>
      </c>
      <c r="H91" s="8" t="str">
        <f t="shared" si="273"/>
        <v>dom</v>
      </c>
      <c r="I91" s="57">
        <v>12</v>
      </c>
      <c r="J91" s="10">
        <v>36</v>
      </c>
      <c r="K91" s="33">
        <f t="shared" si="295"/>
        <v>0.33333333333333331</v>
      </c>
      <c r="L91" s="11">
        <f t="shared" si="296"/>
        <v>3.333333333333333</v>
      </c>
      <c r="M91" s="7">
        <f t="shared" si="297"/>
        <v>42456</v>
      </c>
      <c r="N91" s="8" t="str">
        <f t="shared" si="289"/>
        <v>dom</v>
      </c>
      <c r="O91" s="77">
        <v>36</v>
      </c>
      <c r="P91" s="16">
        <v>36</v>
      </c>
      <c r="Q91" s="33">
        <f t="shared" si="298"/>
        <v>1</v>
      </c>
      <c r="R91" s="11">
        <f t="shared" si="299"/>
        <v>10</v>
      </c>
      <c r="S91" s="32">
        <f t="shared" si="283"/>
        <v>2.0000000000000004</v>
      </c>
      <c r="T91" s="62">
        <v>49</v>
      </c>
      <c r="U91" s="72">
        <v>0</v>
      </c>
      <c r="V91" s="68"/>
      <c r="W91" s="28" t="str">
        <f t="shared" si="290"/>
        <v>AUMENTA</v>
      </c>
      <c r="X91" s="37">
        <f t="shared" ref="X91" si="392">+Y91+10</f>
        <v>126.27</v>
      </c>
      <c r="Y91" s="37">
        <f t="shared" ref="Y91" si="393">+Z91+10</f>
        <v>116.27</v>
      </c>
      <c r="Z91" s="37">
        <f t="shared" ref="Z91" si="394">+AA91+10</f>
        <v>106.27</v>
      </c>
      <c r="AA91" s="37">
        <f t="shared" ref="AA91" si="395">+AB91+10</f>
        <v>96.27</v>
      </c>
      <c r="AB91" s="37">
        <f t="shared" si="304"/>
        <v>86.27</v>
      </c>
      <c r="AC91" s="37">
        <f t="shared" si="305"/>
        <v>76.27</v>
      </c>
      <c r="AD91" s="43">
        <v>1</v>
      </c>
      <c r="AE91" s="44">
        <f t="shared" si="306"/>
        <v>76.27</v>
      </c>
      <c r="AF91" s="13">
        <f t="shared" si="307"/>
        <v>86.27</v>
      </c>
      <c r="AG91" s="13">
        <f t="shared" si="308"/>
        <v>101.27</v>
      </c>
      <c r="AH91" s="13">
        <f t="shared" si="309"/>
        <v>116.27</v>
      </c>
      <c r="AI91" s="13">
        <f t="shared" si="310"/>
        <v>131.26999999999998</v>
      </c>
      <c r="AJ91" s="13">
        <f t="shared" si="311"/>
        <v>146.26999999999998</v>
      </c>
    </row>
    <row r="92" spans="1:63" ht="15" x14ac:dyDescent="0.25">
      <c r="A92" s="7">
        <f t="shared" si="288"/>
        <v>42457</v>
      </c>
      <c r="B92" s="8" t="str">
        <f t="shared" si="278"/>
        <v>lun</v>
      </c>
      <c r="C92" s="8">
        <f t="shared" si="279"/>
        <v>13</v>
      </c>
      <c r="D92" s="8">
        <f t="shared" si="280"/>
        <v>28</v>
      </c>
      <c r="E92" s="8">
        <f t="shared" si="281"/>
        <v>3</v>
      </c>
      <c r="F92" s="9">
        <f t="shared" si="282"/>
        <v>2016</v>
      </c>
      <c r="G92" s="7">
        <f t="shared" si="264"/>
        <v>42093</v>
      </c>
      <c r="H92" s="8" t="str">
        <f t="shared" si="273"/>
        <v>lun</v>
      </c>
      <c r="I92" s="57">
        <v>9</v>
      </c>
      <c r="J92" s="10">
        <v>36</v>
      </c>
      <c r="K92" s="33">
        <f t="shared" si="295"/>
        <v>0.25</v>
      </c>
      <c r="L92" s="11">
        <f t="shared" si="296"/>
        <v>2.5</v>
      </c>
      <c r="M92" s="7">
        <f t="shared" si="297"/>
        <v>42457</v>
      </c>
      <c r="N92" s="8" t="str">
        <f t="shared" si="289"/>
        <v>lun</v>
      </c>
      <c r="O92" s="77">
        <v>32</v>
      </c>
      <c r="P92" s="16">
        <v>36</v>
      </c>
      <c r="Q92" s="33">
        <f t="shared" si="298"/>
        <v>0.88888888888888884</v>
      </c>
      <c r="R92" s="11">
        <f t="shared" si="299"/>
        <v>8.8888888888888893</v>
      </c>
      <c r="S92" s="32">
        <f t="shared" si="283"/>
        <v>2.5555555555555558</v>
      </c>
      <c r="T92" s="62">
        <v>49</v>
      </c>
      <c r="U92" s="72">
        <v>0</v>
      </c>
      <c r="V92" s="68"/>
      <c r="W92" s="28" t="str">
        <f t="shared" si="290"/>
        <v>AUMENTA</v>
      </c>
      <c r="X92" s="37">
        <f t="shared" ref="X92" si="396">+Y92+10</f>
        <v>118.88</v>
      </c>
      <c r="Y92" s="37">
        <f t="shared" ref="Y92" si="397">+Z92+10</f>
        <v>108.88</v>
      </c>
      <c r="Z92" s="37">
        <f t="shared" ref="Z92" si="398">+AA92+10</f>
        <v>98.88</v>
      </c>
      <c r="AA92" s="37">
        <f t="shared" ref="AA92" si="399">+AB92+10</f>
        <v>88.88</v>
      </c>
      <c r="AB92" s="37">
        <f t="shared" si="304"/>
        <v>78.88</v>
      </c>
      <c r="AC92" s="37">
        <f t="shared" si="305"/>
        <v>68.88</v>
      </c>
      <c r="AD92" s="43">
        <v>1</v>
      </c>
      <c r="AE92" s="44">
        <f t="shared" si="306"/>
        <v>68.88</v>
      </c>
      <c r="AF92" s="13">
        <f t="shared" si="307"/>
        <v>78.324444444444453</v>
      </c>
      <c r="AG92" s="13">
        <f t="shared" si="308"/>
        <v>92.213333333333338</v>
      </c>
      <c r="AH92" s="13">
        <f t="shared" si="309"/>
        <v>106.10222222222222</v>
      </c>
      <c r="AI92" s="13">
        <f t="shared" si="310"/>
        <v>120.54666666666667</v>
      </c>
      <c r="AJ92" s="13">
        <f t="shared" si="311"/>
        <v>134.99111111111111</v>
      </c>
    </row>
    <row r="93" spans="1:63" ht="15" x14ac:dyDescent="0.25">
      <c r="A93" s="7">
        <f t="shared" si="288"/>
        <v>42458</v>
      </c>
      <c r="B93" s="8" t="str">
        <f t="shared" si="278"/>
        <v>mar</v>
      </c>
      <c r="C93" s="8">
        <f t="shared" si="279"/>
        <v>13</v>
      </c>
      <c r="D93" s="8">
        <f t="shared" si="280"/>
        <v>29</v>
      </c>
      <c r="E93" s="8">
        <f t="shared" si="281"/>
        <v>3</v>
      </c>
      <c r="F93" s="9">
        <f t="shared" si="282"/>
        <v>2016</v>
      </c>
      <c r="G93" s="7">
        <f t="shared" si="264"/>
        <v>42094</v>
      </c>
      <c r="H93" s="8" t="str">
        <f t="shared" si="273"/>
        <v>mar</v>
      </c>
      <c r="I93" s="57">
        <v>17</v>
      </c>
      <c r="J93" s="10">
        <v>36</v>
      </c>
      <c r="K93" s="33">
        <f t="shared" si="295"/>
        <v>0.47222222222222221</v>
      </c>
      <c r="L93" s="11">
        <f t="shared" si="296"/>
        <v>4.7222222222222223</v>
      </c>
      <c r="M93" s="7">
        <f t="shared" si="297"/>
        <v>42458</v>
      </c>
      <c r="N93" s="8" t="str">
        <f t="shared" si="289"/>
        <v>mar</v>
      </c>
      <c r="O93" s="77">
        <v>5</v>
      </c>
      <c r="P93" s="16">
        <v>36</v>
      </c>
      <c r="Q93" s="33">
        <f t="shared" si="298"/>
        <v>0.1388888888888889</v>
      </c>
      <c r="R93" s="11">
        <f t="shared" si="299"/>
        <v>1.3888888888888888</v>
      </c>
      <c r="S93" s="32">
        <f t="shared" si="283"/>
        <v>-0.70588235294117652</v>
      </c>
      <c r="T93" s="62">
        <v>49</v>
      </c>
      <c r="U93" s="72">
        <v>0</v>
      </c>
      <c r="V93" s="68"/>
      <c r="W93" s="28" t="str">
        <f t="shared" si="290"/>
        <v>OK</v>
      </c>
      <c r="X93" s="37">
        <f t="shared" ref="X93" si="400">+Y93+10</f>
        <v>86.609375</v>
      </c>
      <c r="Y93" s="37">
        <f t="shared" ref="Y93" si="401">+Z93+10</f>
        <v>76.609375</v>
      </c>
      <c r="Z93" s="37">
        <f t="shared" ref="Z93" si="402">+AA93+10</f>
        <v>66.609375</v>
      </c>
      <c r="AA93" s="37">
        <f t="shared" ref="AA93" si="403">+AB93+10</f>
        <v>56.609375</v>
      </c>
      <c r="AB93" s="37">
        <f t="shared" si="304"/>
        <v>46.609375</v>
      </c>
      <c r="AC93" s="37">
        <f t="shared" si="305"/>
        <v>36.609375</v>
      </c>
      <c r="AD93" s="43">
        <v>1</v>
      </c>
      <c r="AE93" s="44">
        <f t="shared" si="306"/>
        <v>36.609375</v>
      </c>
      <c r="AF93" s="13">
        <f t="shared" si="307"/>
        <v>42.303819444444443</v>
      </c>
      <c r="AG93" s="13">
        <f t="shared" si="308"/>
        <v>48.692708333333336</v>
      </c>
      <c r="AH93" s="13">
        <f t="shared" si="309"/>
        <v>55.081597222222221</v>
      </c>
      <c r="AI93" s="13">
        <f t="shared" si="310"/>
        <v>65.776041666666671</v>
      </c>
      <c r="AJ93" s="13">
        <f t="shared" si="311"/>
        <v>76.470486111111114</v>
      </c>
    </row>
    <row r="94" spans="1:63" ht="15" x14ac:dyDescent="0.25">
      <c r="A94" s="7">
        <f t="shared" si="288"/>
        <v>42459</v>
      </c>
      <c r="B94" s="8" t="str">
        <f t="shared" si="278"/>
        <v>mer</v>
      </c>
      <c r="C94" s="8">
        <f t="shared" si="279"/>
        <v>13</v>
      </c>
      <c r="D94" s="8">
        <f t="shared" si="280"/>
        <v>30</v>
      </c>
      <c r="E94" s="8">
        <f t="shared" si="281"/>
        <v>3</v>
      </c>
      <c r="F94" s="9">
        <f t="shared" si="282"/>
        <v>2016</v>
      </c>
      <c r="G94" s="7">
        <f t="shared" si="264"/>
        <v>42095</v>
      </c>
      <c r="H94" s="8" t="str">
        <f t="shared" si="273"/>
        <v>mer</v>
      </c>
      <c r="I94" s="57">
        <v>13</v>
      </c>
      <c r="J94" s="10">
        <v>36</v>
      </c>
      <c r="K94" s="33">
        <f t="shared" si="295"/>
        <v>0.3611111111111111</v>
      </c>
      <c r="L94" s="11">
        <f t="shared" si="296"/>
        <v>3.6111111111111112</v>
      </c>
      <c r="M94" s="7">
        <f t="shared" si="297"/>
        <v>42459</v>
      </c>
      <c r="N94" s="8" t="str">
        <f t="shared" si="289"/>
        <v>mer</v>
      </c>
      <c r="O94" s="77">
        <v>30</v>
      </c>
      <c r="P94" s="16">
        <v>36</v>
      </c>
      <c r="Q94" s="33">
        <f t="shared" si="298"/>
        <v>0.83333333333333337</v>
      </c>
      <c r="R94" s="11">
        <f t="shared" si="299"/>
        <v>8.3333333333333339</v>
      </c>
      <c r="S94" s="32">
        <f t="shared" si="283"/>
        <v>1.3076923076923079</v>
      </c>
      <c r="T94" s="62">
        <v>59</v>
      </c>
      <c r="U94" s="72">
        <v>0</v>
      </c>
      <c r="V94" s="68"/>
      <c r="W94" s="28" t="str">
        <f t="shared" si="290"/>
        <v>AUMENTA</v>
      </c>
      <c r="X94" s="37">
        <f t="shared" ref="X94" si="404">+Y94+10</f>
        <v>115.4375</v>
      </c>
      <c r="Y94" s="37">
        <f t="shared" ref="Y94" si="405">+Z94+10</f>
        <v>105.4375</v>
      </c>
      <c r="Z94" s="37">
        <f t="shared" ref="Z94" si="406">+AA94+10</f>
        <v>95.4375</v>
      </c>
      <c r="AA94" s="37">
        <f t="shared" ref="AA94" si="407">+AB94+10</f>
        <v>85.4375</v>
      </c>
      <c r="AB94" s="37">
        <f t="shared" si="304"/>
        <v>75.4375</v>
      </c>
      <c r="AC94" s="37">
        <f t="shared" si="305"/>
        <v>65.4375</v>
      </c>
      <c r="AD94" s="43">
        <v>1</v>
      </c>
      <c r="AE94" s="44">
        <f t="shared" si="306"/>
        <v>65.4375</v>
      </c>
      <c r="AF94" s="13">
        <f t="shared" si="307"/>
        <v>74.604166666666671</v>
      </c>
      <c r="AG94" s="13">
        <f t="shared" si="308"/>
        <v>87.9375</v>
      </c>
      <c r="AH94" s="13">
        <f t="shared" si="309"/>
        <v>101.27083333333334</v>
      </c>
      <c r="AI94" s="13">
        <f t="shared" si="310"/>
        <v>115.4375</v>
      </c>
      <c r="AJ94" s="13">
        <f t="shared" si="311"/>
        <v>129.60416666666669</v>
      </c>
    </row>
    <row r="95" spans="1:63" ht="15" x14ac:dyDescent="0.25">
      <c r="A95" s="7">
        <f t="shared" si="288"/>
        <v>42460</v>
      </c>
      <c r="B95" s="8" t="str">
        <f t="shared" si="278"/>
        <v>gio</v>
      </c>
      <c r="C95" s="8">
        <f t="shared" si="279"/>
        <v>13</v>
      </c>
      <c r="D95" s="8">
        <f t="shared" si="280"/>
        <v>31</v>
      </c>
      <c r="E95" s="8">
        <f t="shared" si="281"/>
        <v>3</v>
      </c>
      <c r="F95" s="9">
        <f t="shared" si="282"/>
        <v>2016</v>
      </c>
      <c r="G95" s="7">
        <f t="shared" si="264"/>
        <v>42096</v>
      </c>
      <c r="H95" s="8" t="str">
        <f t="shared" si="273"/>
        <v>gio</v>
      </c>
      <c r="I95" s="57">
        <v>8</v>
      </c>
      <c r="J95" s="10">
        <v>36</v>
      </c>
      <c r="K95" s="33">
        <f t="shared" si="295"/>
        <v>0.22222222222222221</v>
      </c>
      <c r="L95" s="11">
        <f t="shared" si="296"/>
        <v>2.2222222222222223</v>
      </c>
      <c r="M95" s="7">
        <f t="shared" si="297"/>
        <v>42460</v>
      </c>
      <c r="N95" s="8" t="str">
        <f t="shared" si="289"/>
        <v>gio</v>
      </c>
      <c r="O95" s="77">
        <v>36</v>
      </c>
      <c r="P95" s="16">
        <v>36</v>
      </c>
      <c r="Q95" s="33">
        <f t="shared" si="298"/>
        <v>1</v>
      </c>
      <c r="R95" s="11">
        <f t="shared" si="299"/>
        <v>10</v>
      </c>
      <c r="S95" s="32">
        <f t="shared" si="283"/>
        <v>3.5</v>
      </c>
      <c r="T95" s="62">
        <v>59</v>
      </c>
      <c r="U95" s="72">
        <v>0</v>
      </c>
      <c r="V95" s="68"/>
      <c r="W95" s="28" t="str">
        <f t="shared" si="290"/>
        <v>AUMENTA</v>
      </c>
      <c r="X95" s="37">
        <f t="shared" ref="X95" si="408">+Y95+10</f>
        <v>126.27</v>
      </c>
      <c r="Y95" s="37">
        <f t="shared" ref="Y95" si="409">+Z95+10</f>
        <v>116.27</v>
      </c>
      <c r="Z95" s="37">
        <f t="shared" ref="Z95" si="410">+AA95+10</f>
        <v>106.27</v>
      </c>
      <c r="AA95" s="37">
        <f t="shared" ref="AA95" si="411">+AB95+10</f>
        <v>96.27</v>
      </c>
      <c r="AB95" s="37">
        <f t="shared" si="304"/>
        <v>86.27</v>
      </c>
      <c r="AC95" s="37">
        <f t="shared" si="305"/>
        <v>76.27</v>
      </c>
      <c r="AD95" s="43">
        <v>1</v>
      </c>
      <c r="AE95" s="44">
        <f t="shared" si="306"/>
        <v>76.27</v>
      </c>
      <c r="AF95" s="13">
        <f t="shared" si="307"/>
        <v>86.27</v>
      </c>
      <c r="AG95" s="13">
        <f t="shared" si="308"/>
        <v>101.27</v>
      </c>
      <c r="AH95" s="13">
        <f t="shared" si="309"/>
        <v>116.27</v>
      </c>
      <c r="AI95" s="13">
        <f t="shared" si="310"/>
        <v>131.26999999999998</v>
      </c>
      <c r="AJ95" s="13">
        <f t="shared" si="311"/>
        <v>146.26999999999998</v>
      </c>
    </row>
    <row r="96" spans="1:63" ht="15" x14ac:dyDescent="0.25">
      <c r="A96" s="7">
        <f t="shared" si="288"/>
        <v>42461</v>
      </c>
      <c r="B96" s="8" t="str">
        <f t="shared" si="278"/>
        <v>ven</v>
      </c>
      <c r="C96" s="8">
        <f t="shared" si="279"/>
        <v>13</v>
      </c>
      <c r="D96" s="8">
        <f t="shared" si="280"/>
        <v>1</v>
      </c>
      <c r="E96" s="8">
        <f t="shared" si="281"/>
        <v>4</v>
      </c>
      <c r="F96" s="9">
        <f t="shared" si="282"/>
        <v>2016</v>
      </c>
      <c r="G96" s="7">
        <f t="shared" si="264"/>
        <v>42097</v>
      </c>
      <c r="H96" s="8" t="str">
        <f t="shared" si="273"/>
        <v>ven</v>
      </c>
      <c r="I96" s="57">
        <v>20</v>
      </c>
      <c r="J96" s="10">
        <v>36</v>
      </c>
      <c r="K96" s="33">
        <f t="shared" si="295"/>
        <v>0.55555555555555558</v>
      </c>
      <c r="L96" s="11">
        <f t="shared" si="296"/>
        <v>5.5555555555555554</v>
      </c>
      <c r="M96" s="7">
        <f t="shared" si="297"/>
        <v>42461</v>
      </c>
      <c r="N96" s="8" t="str">
        <f t="shared" si="289"/>
        <v>ven</v>
      </c>
      <c r="O96" s="77">
        <v>11</v>
      </c>
      <c r="P96" s="16">
        <v>36</v>
      </c>
      <c r="Q96" s="33">
        <f t="shared" si="298"/>
        <v>0.30555555555555558</v>
      </c>
      <c r="R96" s="11">
        <f t="shared" si="299"/>
        <v>3.0555555555555558</v>
      </c>
      <c r="S96" s="32">
        <f t="shared" si="283"/>
        <v>-0.44999999999999996</v>
      </c>
      <c r="T96" s="62">
        <v>59</v>
      </c>
      <c r="U96" s="72">
        <v>0</v>
      </c>
      <c r="V96" s="68"/>
      <c r="W96" s="28" t="str">
        <f t="shared" si="290"/>
        <v>OK</v>
      </c>
      <c r="X96" s="37">
        <f t="shared" ref="X96" si="412">+Y96+10</f>
        <v>91.12937500000001</v>
      </c>
      <c r="Y96" s="37">
        <f t="shared" ref="Y96" si="413">+Z96+10</f>
        <v>81.12937500000001</v>
      </c>
      <c r="Z96" s="37">
        <f t="shared" ref="Z96" si="414">+AA96+10</f>
        <v>71.12937500000001</v>
      </c>
      <c r="AA96" s="37">
        <f t="shared" ref="AA96" si="415">+AB96+10</f>
        <v>61.129375000000003</v>
      </c>
      <c r="AB96" s="37">
        <f t="shared" si="304"/>
        <v>51.129375000000003</v>
      </c>
      <c r="AC96" s="37">
        <f t="shared" si="305"/>
        <v>41.129375000000003</v>
      </c>
      <c r="AD96" s="43">
        <v>1</v>
      </c>
      <c r="AE96" s="44">
        <f t="shared" si="306"/>
        <v>41.129375000000003</v>
      </c>
      <c r="AF96" s="13">
        <f t="shared" si="307"/>
        <v>47.657152777777782</v>
      </c>
      <c r="AG96" s="13">
        <f t="shared" si="308"/>
        <v>55.712708333333339</v>
      </c>
      <c r="AH96" s="13">
        <f t="shared" si="309"/>
        <v>63.768263888888889</v>
      </c>
      <c r="AI96" s="13">
        <f t="shared" si="310"/>
        <v>75.296041666666667</v>
      </c>
      <c r="AJ96" s="13">
        <f t="shared" si="311"/>
        <v>86.823819444444439</v>
      </c>
    </row>
    <row r="97" spans="1:36" ht="15" x14ac:dyDescent="0.25">
      <c r="A97" s="7">
        <f t="shared" si="288"/>
        <v>42462</v>
      </c>
      <c r="B97" s="8" t="str">
        <f t="shared" si="278"/>
        <v>sab</v>
      </c>
      <c r="C97" s="8">
        <f t="shared" si="279"/>
        <v>13</v>
      </c>
      <c r="D97" s="8">
        <f t="shared" si="280"/>
        <v>2</v>
      </c>
      <c r="E97" s="8">
        <f t="shared" si="281"/>
        <v>4</v>
      </c>
      <c r="F97" s="9">
        <f t="shared" si="282"/>
        <v>2016</v>
      </c>
      <c r="G97" s="7">
        <f t="shared" si="264"/>
        <v>42098</v>
      </c>
      <c r="H97" s="8" t="str">
        <f t="shared" si="273"/>
        <v>sab</v>
      </c>
      <c r="I97" s="57">
        <v>34</v>
      </c>
      <c r="J97" s="10">
        <v>36</v>
      </c>
      <c r="K97" s="33">
        <f t="shared" si="295"/>
        <v>0.94444444444444442</v>
      </c>
      <c r="L97" s="11">
        <f t="shared" si="296"/>
        <v>9.4444444444444446</v>
      </c>
      <c r="M97" s="7">
        <f t="shared" si="297"/>
        <v>42462</v>
      </c>
      <c r="N97" s="8" t="str">
        <f t="shared" si="289"/>
        <v>sab</v>
      </c>
      <c r="O97" s="77">
        <v>11</v>
      </c>
      <c r="P97" s="16">
        <v>36</v>
      </c>
      <c r="Q97" s="33">
        <f t="shared" si="298"/>
        <v>0.30555555555555558</v>
      </c>
      <c r="R97" s="11">
        <f t="shared" si="299"/>
        <v>3.0555555555555558</v>
      </c>
      <c r="S97" s="32">
        <f t="shared" si="283"/>
        <v>-0.67647058823529416</v>
      </c>
      <c r="T97" s="62">
        <v>59</v>
      </c>
      <c r="U97" s="72">
        <v>0</v>
      </c>
      <c r="V97" s="68"/>
      <c r="W97" s="28" t="str">
        <f t="shared" si="290"/>
        <v>OK</v>
      </c>
      <c r="X97" s="37">
        <f t="shared" ref="X97" si="416">+Y97+10</f>
        <v>91.12937500000001</v>
      </c>
      <c r="Y97" s="37">
        <f t="shared" ref="Y97" si="417">+Z97+10</f>
        <v>81.12937500000001</v>
      </c>
      <c r="Z97" s="37">
        <f t="shared" ref="Z97" si="418">+AA97+10</f>
        <v>71.12937500000001</v>
      </c>
      <c r="AA97" s="37">
        <f t="shared" ref="AA97" si="419">+AB97+10</f>
        <v>61.129375000000003</v>
      </c>
      <c r="AB97" s="37">
        <f t="shared" si="304"/>
        <v>51.129375000000003</v>
      </c>
      <c r="AC97" s="37">
        <f t="shared" si="305"/>
        <v>41.129375000000003</v>
      </c>
      <c r="AD97" s="43">
        <v>1</v>
      </c>
      <c r="AE97" s="44">
        <f t="shared" si="306"/>
        <v>41.129375000000003</v>
      </c>
      <c r="AF97" s="13">
        <f t="shared" si="307"/>
        <v>47.657152777777782</v>
      </c>
      <c r="AG97" s="13">
        <f t="shared" si="308"/>
        <v>55.712708333333339</v>
      </c>
      <c r="AH97" s="13">
        <f t="shared" si="309"/>
        <v>63.768263888888889</v>
      </c>
      <c r="AI97" s="13">
        <f t="shared" si="310"/>
        <v>75.296041666666667</v>
      </c>
      <c r="AJ97" s="13">
        <f t="shared" si="311"/>
        <v>86.823819444444439</v>
      </c>
    </row>
    <row r="98" spans="1:36" ht="15" x14ac:dyDescent="0.25">
      <c r="A98" s="7">
        <f t="shared" si="288"/>
        <v>42463</v>
      </c>
      <c r="B98" s="8" t="str">
        <f t="shared" si="278"/>
        <v>dom</v>
      </c>
      <c r="C98" s="8">
        <f t="shared" si="279"/>
        <v>13</v>
      </c>
      <c r="D98" s="8">
        <f t="shared" si="280"/>
        <v>3</v>
      </c>
      <c r="E98" s="8">
        <f t="shared" si="281"/>
        <v>4</v>
      </c>
      <c r="F98" s="9">
        <f t="shared" si="282"/>
        <v>2016</v>
      </c>
      <c r="G98" s="7">
        <f t="shared" si="264"/>
        <v>42099</v>
      </c>
      <c r="H98" s="8" t="str">
        <f t="shared" si="273"/>
        <v>dom</v>
      </c>
      <c r="I98" s="57">
        <v>31</v>
      </c>
      <c r="J98" s="10">
        <v>36</v>
      </c>
      <c r="K98" s="33">
        <f t="shared" si="295"/>
        <v>0.86111111111111116</v>
      </c>
      <c r="L98" s="11">
        <f t="shared" si="296"/>
        <v>8.6111111111111107</v>
      </c>
      <c r="M98" s="7">
        <f t="shared" si="297"/>
        <v>42463</v>
      </c>
      <c r="N98" s="8" t="str">
        <f t="shared" si="289"/>
        <v>dom</v>
      </c>
      <c r="O98" s="77">
        <v>28</v>
      </c>
      <c r="P98" s="16">
        <v>36</v>
      </c>
      <c r="Q98" s="33">
        <f t="shared" si="298"/>
        <v>0.77777777777777779</v>
      </c>
      <c r="R98" s="11">
        <f t="shared" si="299"/>
        <v>7.7777777777777777</v>
      </c>
      <c r="S98" s="32">
        <f t="shared" si="283"/>
        <v>-9.6774193548387066E-2</v>
      </c>
      <c r="T98" s="62">
        <v>59</v>
      </c>
      <c r="U98" s="72">
        <v>0</v>
      </c>
      <c r="V98" s="68"/>
      <c r="W98" s="28" t="str">
        <f t="shared" si="290"/>
        <v>AUMENTA</v>
      </c>
      <c r="X98" s="37">
        <f t="shared" ref="X98" si="420">+Y98+10</f>
        <v>112.16333333333333</v>
      </c>
      <c r="Y98" s="37">
        <f t="shared" ref="Y98" si="421">+Z98+10</f>
        <v>102.16333333333333</v>
      </c>
      <c r="Z98" s="37">
        <f t="shared" ref="Z98" si="422">+AA98+10</f>
        <v>92.163333333333327</v>
      </c>
      <c r="AA98" s="37">
        <f t="shared" ref="AA98" si="423">+AB98+10</f>
        <v>82.163333333333327</v>
      </c>
      <c r="AB98" s="37">
        <f t="shared" si="304"/>
        <v>72.163333333333327</v>
      </c>
      <c r="AC98" s="37">
        <f t="shared" si="305"/>
        <v>62.163333333333334</v>
      </c>
      <c r="AD98" s="43">
        <v>1</v>
      </c>
      <c r="AE98" s="44">
        <f t="shared" si="306"/>
        <v>62.163333333333334</v>
      </c>
      <c r="AF98" s="13">
        <f t="shared" si="307"/>
        <v>71.052222222222213</v>
      </c>
      <c r="AG98" s="13">
        <f t="shared" si="308"/>
        <v>83.83</v>
      </c>
      <c r="AH98" s="13">
        <f t="shared" si="309"/>
        <v>96.607777777777784</v>
      </c>
      <c r="AI98" s="13">
        <f t="shared" si="310"/>
        <v>110.49666666666667</v>
      </c>
      <c r="AJ98" s="13">
        <f t="shared" si="311"/>
        <v>124.38555555555556</v>
      </c>
    </row>
    <row r="99" spans="1:36" ht="15" x14ac:dyDescent="0.25">
      <c r="A99" s="7">
        <f t="shared" si="288"/>
        <v>42464</v>
      </c>
      <c r="B99" s="8" t="str">
        <f t="shared" si="278"/>
        <v>lun</v>
      </c>
      <c r="C99" s="8">
        <f t="shared" si="279"/>
        <v>14</v>
      </c>
      <c r="D99" s="8">
        <f t="shared" si="280"/>
        <v>4</v>
      </c>
      <c r="E99" s="8">
        <f t="shared" si="281"/>
        <v>4</v>
      </c>
      <c r="F99" s="9">
        <f t="shared" si="282"/>
        <v>2016</v>
      </c>
      <c r="G99" s="7">
        <f t="shared" si="264"/>
        <v>42100</v>
      </c>
      <c r="H99" s="8" t="str">
        <f t="shared" si="273"/>
        <v>lun</v>
      </c>
      <c r="I99" s="57">
        <v>12</v>
      </c>
      <c r="J99" s="10">
        <v>36</v>
      </c>
      <c r="K99" s="33">
        <f t="shared" si="295"/>
        <v>0.33333333333333331</v>
      </c>
      <c r="L99" s="11">
        <f t="shared" si="296"/>
        <v>3.333333333333333</v>
      </c>
      <c r="M99" s="7">
        <f t="shared" si="297"/>
        <v>42464</v>
      </c>
      <c r="N99" s="8" t="str">
        <f t="shared" si="289"/>
        <v>lun</v>
      </c>
      <c r="O99" s="77">
        <v>32</v>
      </c>
      <c r="P99" s="16">
        <v>36</v>
      </c>
      <c r="Q99" s="33">
        <f t="shared" si="298"/>
        <v>0.88888888888888884</v>
      </c>
      <c r="R99" s="11">
        <f t="shared" si="299"/>
        <v>8.8888888888888893</v>
      </c>
      <c r="S99" s="32">
        <f t="shared" si="283"/>
        <v>1.666666666666667</v>
      </c>
      <c r="T99" s="62">
        <v>59</v>
      </c>
      <c r="U99" s="72">
        <v>0</v>
      </c>
      <c r="V99" s="68"/>
      <c r="W99" s="28" t="str">
        <f t="shared" si="290"/>
        <v>AUMENTA</v>
      </c>
      <c r="X99" s="37">
        <f t="shared" ref="X99" si="424">+Y99+10</f>
        <v>118.88</v>
      </c>
      <c r="Y99" s="37">
        <f t="shared" ref="Y99" si="425">+Z99+10</f>
        <v>108.88</v>
      </c>
      <c r="Z99" s="37">
        <f t="shared" ref="Z99" si="426">+AA99+10</f>
        <v>98.88</v>
      </c>
      <c r="AA99" s="37">
        <f t="shared" ref="AA99" si="427">+AB99+10</f>
        <v>88.88</v>
      </c>
      <c r="AB99" s="37">
        <f t="shared" si="304"/>
        <v>78.88</v>
      </c>
      <c r="AC99" s="37">
        <f t="shared" si="305"/>
        <v>68.88</v>
      </c>
      <c r="AD99" s="43">
        <v>1</v>
      </c>
      <c r="AE99" s="44">
        <f t="shared" si="306"/>
        <v>68.88</v>
      </c>
      <c r="AF99" s="13">
        <f t="shared" si="307"/>
        <v>78.324444444444453</v>
      </c>
      <c r="AG99" s="13">
        <f t="shared" si="308"/>
        <v>92.213333333333338</v>
      </c>
      <c r="AH99" s="13">
        <f t="shared" si="309"/>
        <v>106.10222222222222</v>
      </c>
      <c r="AI99" s="13">
        <f t="shared" si="310"/>
        <v>120.54666666666667</v>
      </c>
      <c r="AJ99" s="13">
        <f t="shared" si="311"/>
        <v>134.99111111111111</v>
      </c>
    </row>
    <row r="100" spans="1:36" ht="15" x14ac:dyDescent="0.25">
      <c r="A100" s="7">
        <f t="shared" si="288"/>
        <v>42465</v>
      </c>
      <c r="B100" s="8" t="str">
        <f t="shared" si="278"/>
        <v>mar</v>
      </c>
      <c r="C100" s="8">
        <f t="shared" si="279"/>
        <v>14</v>
      </c>
      <c r="D100" s="8">
        <f t="shared" si="280"/>
        <v>5</v>
      </c>
      <c r="E100" s="8">
        <f t="shared" si="281"/>
        <v>4</v>
      </c>
      <c r="F100" s="9">
        <f t="shared" si="282"/>
        <v>2016</v>
      </c>
      <c r="G100" s="7">
        <f t="shared" si="264"/>
        <v>42101</v>
      </c>
      <c r="H100" s="8" t="str">
        <f t="shared" si="273"/>
        <v>mar</v>
      </c>
      <c r="I100" s="57">
        <v>8</v>
      </c>
      <c r="J100" s="10">
        <v>36</v>
      </c>
      <c r="K100" s="33">
        <f t="shared" si="295"/>
        <v>0.22222222222222221</v>
      </c>
      <c r="L100" s="11">
        <f t="shared" si="296"/>
        <v>2.2222222222222223</v>
      </c>
      <c r="M100" s="7">
        <f t="shared" si="297"/>
        <v>42465</v>
      </c>
      <c r="N100" s="8" t="str">
        <f t="shared" si="289"/>
        <v>mar</v>
      </c>
      <c r="O100" s="77">
        <v>36</v>
      </c>
      <c r="P100" s="16">
        <v>36</v>
      </c>
      <c r="Q100" s="33">
        <f t="shared" si="298"/>
        <v>1</v>
      </c>
      <c r="R100" s="11">
        <f t="shared" si="299"/>
        <v>10</v>
      </c>
      <c r="S100" s="32">
        <f t="shared" si="283"/>
        <v>3.5</v>
      </c>
      <c r="T100" s="62">
        <v>59</v>
      </c>
      <c r="U100" s="72">
        <v>0</v>
      </c>
      <c r="V100" s="68"/>
      <c r="W100" s="28" t="str">
        <f t="shared" si="290"/>
        <v>AUMENTA</v>
      </c>
      <c r="X100" s="37">
        <f t="shared" ref="X100" si="428">+Y100+10</f>
        <v>126.27</v>
      </c>
      <c r="Y100" s="37">
        <f t="shared" ref="Y100" si="429">+Z100+10</f>
        <v>116.27</v>
      </c>
      <c r="Z100" s="37">
        <f t="shared" ref="Z100" si="430">+AA100+10</f>
        <v>106.27</v>
      </c>
      <c r="AA100" s="37">
        <f t="shared" ref="AA100" si="431">+AB100+10</f>
        <v>96.27</v>
      </c>
      <c r="AB100" s="37">
        <f t="shared" si="304"/>
        <v>86.27</v>
      </c>
      <c r="AC100" s="37">
        <f t="shared" si="305"/>
        <v>76.27</v>
      </c>
      <c r="AD100" s="43">
        <v>1</v>
      </c>
      <c r="AE100" s="44">
        <f t="shared" si="306"/>
        <v>76.27</v>
      </c>
      <c r="AF100" s="13">
        <f t="shared" si="307"/>
        <v>86.27</v>
      </c>
      <c r="AG100" s="13">
        <f t="shared" si="308"/>
        <v>101.27</v>
      </c>
      <c r="AH100" s="13">
        <f t="shared" si="309"/>
        <v>116.27</v>
      </c>
      <c r="AI100" s="13">
        <f t="shared" si="310"/>
        <v>131.26999999999998</v>
      </c>
      <c r="AJ100" s="13">
        <f t="shared" si="311"/>
        <v>146.26999999999998</v>
      </c>
    </row>
    <row r="101" spans="1:36" ht="15" x14ac:dyDescent="0.25">
      <c r="A101" s="7">
        <f t="shared" si="288"/>
        <v>42466</v>
      </c>
      <c r="B101" s="8" t="str">
        <f t="shared" si="278"/>
        <v>mer</v>
      </c>
      <c r="C101" s="8">
        <f t="shared" si="279"/>
        <v>14</v>
      </c>
      <c r="D101" s="8">
        <f t="shared" si="280"/>
        <v>6</v>
      </c>
      <c r="E101" s="8">
        <f t="shared" si="281"/>
        <v>4</v>
      </c>
      <c r="F101" s="9">
        <f t="shared" si="282"/>
        <v>2016</v>
      </c>
      <c r="G101" s="7">
        <f t="shared" si="264"/>
        <v>42102</v>
      </c>
      <c r="H101" s="8" t="str">
        <f t="shared" si="273"/>
        <v>mer</v>
      </c>
      <c r="I101" s="57">
        <v>10</v>
      </c>
      <c r="J101" s="10">
        <v>36</v>
      </c>
      <c r="K101" s="33">
        <f t="shared" si="295"/>
        <v>0.27777777777777779</v>
      </c>
      <c r="L101" s="11">
        <f t="shared" si="296"/>
        <v>2.7777777777777777</v>
      </c>
      <c r="M101" s="7">
        <f t="shared" si="297"/>
        <v>42466</v>
      </c>
      <c r="N101" s="8" t="str">
        <f t="shared" si="289"/>
        <v>mer</v>
      </c>
      <c r="O101" s="77">
        <v>36</v>
      </c>
      <c r="P101" s="16">
        <v>36</v>
      </c>
      <c r="Q101" s="33">
        <f t="shared" si="298"/>
        <v>1</v>
      </c>
      <c r="R101" s="11">
        <f t="shared" si="299"/>
        <v>10</v>
      </c>
      <c r="S101" s="32">
        <f t="shared" si="283"/>
        <v>2.6</v>
      </c>
      <c r="T101" s="62">
        <v>59</v>
      </c>
      <c r="U101" s="72">
        <v>0</v>
      </c>
      <c r="V101" s="68"/>
      <c r="W101" s="28" t="str">
        <f t="shared" si="290"/>
        <v>AUMENTA</v>
      </c>
      <c r="X101" s="37">
        <f t="shared" ref="X101" si="432">+Y101+10</f>
        <v>126.27</v>
      </c>
      <c r="Y101" s="37">
        <f t="shared" ref="Y101" si="433">+Z101+10</f>
        <v>116.27</v>
      </c>
      <c r="Z101" s="37">
        <f t="shared" ref="Z101" si="434">+AA101+10</f>
        <v>106.27</v>
      </c>
      <c r="AA101" s="37">
        <f t="shared" ref="AA101" si="435">+AB101+10</f>
        <v>96.27</v>
      </c>
      <c r="AB101" s="37">
        <f t="shared" si="304"/>
        <v>86.27</v>
      </c>
      <c r="AC101" s="37">
        <f t="shared" si="305"/>
        <v>76.27</v>
      </c>
      <c r="AD101" s="43">
        <v>1</v>
      </c>
      <c r="AE101" s="44">
        <f t="shared" si="306"/>
        <v>76.27</v>
      </c>
      <c r="AF101" s="13">
        <f t="shared" si="307"/>
        <v>86.27</v>
      </c>
      <c r="AG101" s="13">
        <f t="shared" si="308"/>
        <v>101.27</v>
      </c>
      <c r="AH101" s="13">
        <f t="shared" si="309"/>
        <v>116.27</v>
      </c>
      <c r="AI101" s="13">
        <f t="shared" si="310"/>
        <v>131.26999999999998</v>
      </c>
      <c r="AJ101" s="13">
        <f t="shared" si="311"/>
        <v>146.26999999999998</v>
      </c>
    </row>
    <row r="102" spans="1:36" ht="15" x14ac:dyDescent="0.25">
      <c r="A102" s="7">
        <f t="shared" si="288"/>
        <v>42467</v>
      </c>
      <c r="B102" s="8" t="str">
        <f t="shared" si="278"/>
        <v>gio</v>
      </c>
      <c r="C102" s="8">
        <f t="shared" si="279"/>
        <v>14</v>
      </c>
      <c r="D102" s="8">
        <f t="shared" si="280"/>
        <v>7</v>
      </c>
      <c r="E102" s="8">
        <f t="shared" si="281"/>
        <v>4</v>
      </c>
      <c r="F102" s="9">
        <f t="shared" si="282"/>
        <v>2016</v>
      </c>
      <c r="G102" s="7">
        <f t="shared" si="264"/>
        <v>42103</v>
      </c>
      <c r="H102" s="8" t="str">
        <f t="shared" si="273"/>
        <v>gio</v>
      </c>
      <c r="I102" s="57">
        <v>12</v>
      </c>
      <c r="J102" s="10">
        <v>36</v>
      </c>
      <c r="K102" s="33">
        <f t="shared" si="295"/>
        <v>0.33333333333333331</v>
      </c>
      <c r="L102" s="11">
        <f t="shared" si="296"/>
        <v>3.333333333333333</v>
      </c>
      <c r="M102" s="7">
        <f t="shared" si="297"/>
        <v>42467</v>
      </c>
      <c r="N102" s="8" t="str">
        <f t="shared" si="289"/>
        <v>gio</v>
      </c>
      <c r="O102" s="77">
        <v>32</v>
      </c>
      <c r="P102" s="16">
        <v>36</v>
      </c>
      <c r="Q102" s="33">
        <f t="shared" si="298"/>
        <v>0.88888888888888884</v>
      </c>
      <c r="R102" s="11">
        <f t="shared" si="299"/>
        <v>8.8888888888888893</v>
      </c>
      <c r="S102" s="32">
        <f t="shared" si="283"/>
        <v>1.666666666666667</v>
      </c>
      <c r="T102" s="62">
        <v>59</v>
      </c>
      <c r="U102" s="72">
        <v>0</v>
      </c>
      <c r="V102" s="68"/>
      <c r="W102" s="28" t="str">
        <f t="shared" si="290"/>
        <v>AUMENTA</v>
      </c>
      <c r="X102" s="37">
        <f t="shared" ref="X102" si="436">+Y102+10</f>
        <v>118.88</v>
      </c>
      <c r="Y102" s="37">
        <f t="shared" ref="Y102" si="437">+Z102+10</f>
        <v>108.88</v>
      </c>
      <c r="Z102" s="37">
        <f t="shared" ref="Z102" si="438">+AA102+10</f>
        <v>98.88</v>
      </c>
      <c r="AA102" s="37">
        <f t="shared" ref="AA102" si="439">+AB102+10</f>
        <v>88.88</v>
      </c>
      <c r="AB102" s="37">
        <f t="shared" si="304"/>
        <v>78.88</v>
      </c>
      <c r="AC102" s="37">
        <f t="shared" si="305"/>
        <v>68.88</v>
      </c>
      <c r="AD102" s="43">
        <v>1</v>
      </c>
      <c r="AE102" s="44">
        <f t="shared" si="306"/>
        <v>68.88</v>
      </c>
      <c r="AF102" s="13">
        <f t="shared" si="307"/>
        <v>78.324444444444453</v>
      </c>
      <c r="AG102" s="13">
        <f t="shared" si="308"/>
        <v>92.213333333333338</v>
      </c>
      <c r="AH102" s="13">
        <f t="shared" si="309"/>
        <v>106.10222222222222</v>
      </c>
      <c r="AI102" s="13">
        <f t="shared" si="310"/>
        <v>120.54666666666667</v>
      </c>
      <c r="AJ102" s="13">
        <f t="shared" si="311"/>
        <v>134.99111111111111</v>
      </c>
    </row>
    <row r="103" spans="1:36" ht="15" x14ac:dyDescent="0.25">
      <c r="A103" s="7">
        <f t="shared" si="288"/>
        <v>42468</v>
      </c>
      <c r="B103" s="8" t="str">
        <f t="shared" si="278"/>
        <v>ven</v>
      </c>
      <c r="C103" s="8">
        <f t="shared" si="279"/>
        <v>14</v>
      </c>
      <c r="D103" s="8">
        <f t="shared" si="280"/>
        <v>8</v>
      </c>
      <c r="E103" s="8">
        <f t="shared" si="281"/>
        <v>4</v>
      </c>
      <c r="F103" s="9">
        <f t="shared" si="282"/>
        <v>2016</v>
      </c>
      <c r="G103" s="7">
        <f t="shared" si="264"/>
        <v>42104</v>
      </c>
      <c r="H103" s="8" t="str">
        <f t="shared" si="273"/>
        <v>ven</v>
      </c>
      <c r="I103" s="57">
        <v>15</v>
      </c>
      <c r="J103" s="10">
        <v>36</v>
      </c>
      <c r="K103" s="33">
        <f t="shared" si="295"/>
        <v>0.41666666666666669</v>
      </c>
      <c r="L103" s="11">
        <f t="shared" si="296"/>
        <v>4.166666666666667</v>
      </c>
      <c r="M103" s="7">
        <f t="shared" si="297"/>
        <v>42468</v>
      </c>
      <c r="N103" s="8" t="str">
        <f t="shared" si="289"/>
        <v>ven</v>
      </c>
      <c r="O103" s="77">
        <v>3</v>
      </c>
      <c r="P103" s="16">
        <v>36</v>
      </c>
      <c r="Q103" s="33">
        <f t="shared" si="298"/>
        <v>8.3333333333333329E-2</v>
      </c>
      <c r="R103" s="11">
        <f t="shared" si="299"/>
        <v>0.83333333333333326</v>
      </c>
      <c r="S103" s="32">
        <f t="shared" si="283"/>
        <v>-0.8</v>
      </c>
      <c r="T103" s="62">
        <v>59</v>
      </c>
      <c r="U103" s="72">
        <v>0</v>
      </c>
      <c r="V103" s="68"/>
      <c r="W103" s="28" t="str">
        <f t="shared" si="290"/>
        <v>OK</v>
      </c>
      <c r="X103" s="37">
        <f t="shared" ref="X103" si="440">+Y103+10</f>
        <v>85.439374999999998</v>
      </c>
      <c r="Y103" s="37">
        <f t="shared" ref="Y103" si="441">+Z103+10</f>
        <v>75.439374999999998</v>
      </c>
      <c r="Z103" s="37">
        <f t="shared" ref="Z103" si="442">+AA103+10</f>
        <v>65.439374999999998</v>
      </c>
      <c r="AA103" s="37">
        <f t="shared" ref="AA103" si="443">+AB103+10</f>
        <v>55.439374999999998</v>
      </c>
      <c r="AB103" s="37">
        <f t="shared" si="304"/>
        <v>45.439374999999998</v>
      </c>
      <c r="AC103" s="37">
        <f t="shared" si="305"/>
        <v>35.439374999999998</v>
      </c>
      <c r="AD103" s="43">
        <v>1</v>
      </c>
      <c r="AE103" s="44">
        <f t="shared" si="306"/>
        <v>35.439374999999998</v>
      </c>
      <c r="AF103" s="13">
        <f t="shared" si="307"/>
        <v>40.85604166666667</v>
      </c>
      <c r="AG103" s="13">
        <f t="shared" si="308"/>
        <v>46.689374999999998</v>
      </c>
      <c r="AH103" s="13">
        <f t="shared" si="309"/>
        <v>52.522708333333334</v>
      </c>
      <c r="AI103" s="13">
        <f t="shared" si="310"/>
        <v>62.939374999999998</v>
      </c>
      <c r="AJ103" s="13">
        <f t="shared" si="311"/>
        <v>73.35604166666667</v>
      </c>
    </row>
    <row r="104" spans="1:36" ht="15" x14ac:dyDescent="0.25">
      <c r="A104" s="7">
        <f t="shared" si="288"/>
        <v>42469</v>
      </c>
      <c r="B104" s="8" t="str">
        <f t="shared" si="278"/>
        <v>sab</v>
      </c>
      <c r="C104" s="8">
        <f t="shared" si="279"/>
        <v>14</v>
      </c>
      <c r="D104" s="8">
        <f t="shared" si="280"/>
        <v>9</v>
      </c>
      <c r="E104" s="8">
        <f t="shared" si="281"/>
        <v>4</v>
      </c>
      <c r="F104" s="9">
        <f t="shared" si="282"/>
        <v>2016</v>
      </c>
      <c r="G104" s="7">
        <f t="shared" si="264"/>
        <v>42105</v>
      </c>
      <c r="H104" s="8" t="str">
        <f t="shared" si="273"/>
        <v>sab</v>
      </c>
      <c r="I104" s="57">
        <v>19</v>
      </c>
      <c r="J104" s="10">
        <v>36</v>
      </c>
      <c r="K104" s="33">
        <f t="shared" si="295"/>
        <v>0.52777777777777779</v>
      </c>
      <c r="L104" s="11">
        <f t="shared" si="296"/>
        <v>5.2777777777777777</v>
      </c>
      <c r="M104" s="7">
        <f t="shared" si="297"/>
        <v>42469</v>
      </c>
      <c r="N104" s="8" t="str">
        <f t="shared" si="289"/>
        <v>sab</v>
      </c>
      <c r="O104" s="77">
        <v>5</v>
      </c>
      <c r="P104" s="16">
        <v>36</v>
      </c>
      <c r="Q104" s="33">
        <f t="shared" si="298"/>
        <v>0.1388888888888889</v>
      </c>
      <c r="R104" s="11">
        <f t="shared" si="299"/>
        <v>1.3888888888888888</v>
      </c>
      <c r="S104" s="32">
        <f t="shared" si="283"/>
        <v>-0.73684210526315785</v>
      </c>
      <c r="T104" s="62">
        <v>59</v>
      </c>
      <c r="U104" s="72">
        <v>0</v>
      </c>
      <c r="V104" s="68"/>
      <c r="W104" s="28" t="str">
        <f t="shared" si="290"/>
        <v>OK</v>
      </c>
      <c r="X104" s="37">
        <f t="shared" ref="X104" si="444">+Y104+10</f>
        <v>86.609375</v>
      </c>
      <c r="Y104" s="37">
        <f t="shared" ref="Y104" si="445">+Z104+10</f>
        <v>76.609375</v>
      </c>
      <c r="Z104" s="37">
        <f t="shared" ref="Z104" si="446">+AA104+10</f>
        <v>66.609375</v>
      </c>
      <c r="AA104" s="37">
        <f t="shared" ref="AA104" si="447">+AB104+10</f>
        <v>56.609375</v>
      </c>
      <c r="AB104" s="37">
        <f t="shared" si="304"/>
        <v>46.609375</v>
      </c>
      <c r="AC104" s="37">
        <f t="shared" si="305"/>
        <v>36.609375</v>
      </c>
      <c r="AD104" s="43">
        <v>1</v>
      </c>
      <c r="AE104" s="44">
        <f t="shared" si="306"/>
        <v>36.609375</v>
      </c>
      <c r="AF104" s="13">
        <f t="shared" si="307"/>
        <v>42.303819444444443</v>
      </c>
      <c r="AG104" s="13">
        <f t="shared" si="308"/>
        <v>48.692708333333336</v>
      </c>
      <c r="AH104" s="13">
        <f t="shared" si="309"/>
        <v>55.081597222222221</v>
      </c>
      <c r="AI104" s="13">
        <f t="shared" si="310"/>
        <v>65.776041666666671</v>
      </c>
      <c r="AJ104" s="13">
        <f t="shared" si="311"/>
        <v>76.470486111111114</v>
      </c>
    </row>
    <row r="105" spans="1:36" ht="15" x14ac:dyDescent="0.25">
      <c r="A105" s="7">
        <f t="shared" si="288"/>
        <v>42470</v>
      </c>
      <c r="B105" s="8" t="str">
        <f t="shared" si="278"/>
        <v>dom</v>
      </c>
      <c r="C105" s="8">
        <f t="shared" si="279"/>
        <v>14</v>
      </c>
      <c r="D105" s="8">
        <f t="shared" si="280"/>
        <v>10</v>
      </c>
      <c r="E105" s="8">
        <f t="shared" si="281"/>
        <v>4</v>
      </c>
      <c r="F105" s="9">
        <f t="shared" si="282"/>
        <v>2016</v>
      </c>
      <c r="G105" s="7">
        <f t="shared" si="264"/>
        <v>42106</v>
      </c>
      <c r="H105" s="8" t="str">
        <f t="shared" si="273"/>
        <v>dom</v>
      </c>
      <c r="I105" s="57">
        <v>27</v>
      </c>
      <c r="J105" s="10">
        <v>36</v>
      </c>
      <c r="K105" s="33">
        <f t="shared" si="295"/>
        <v>0.75</v>
      </c>
      <c r="L105" s="11">
        <f t="shared" si="296"/>
        <v>7.5</v>
      </c>
      <c r="M105" s="7">
        <f t="shared" si="297"/>
        <v>42470</v>
      </c>
      <c r="N105" s="8" t="str">
        <f t="shared" si="289"/>
        <v>dom</v>
      </c>
      <c r="O105" s="77">
        <v>29</v>
      </c>
      <c r="P105" s="16">
        <v>36</v>
      </c>
      <c r="Q105" s="33">
        <f t="shared" si="298"/>
        <v>0.80555555555555558</v>
      </c>
      <c r="R105" s="11">
        <f t="shared" si="299"/>
        <v>8.0555555555555554</v>
      </c>
      <c r="S105" s="32">
        <f t="shared" si="283"/>
        <v>7.4074074074074042E-2</v>
      </c>
      <c r="T105" s="62">
        <v>59</v>
      </c>
      <c r="U105" s="72">
        <v>0</v>
      </c>
      <c r="V105" s="68"/>
      <c r="W105" s="28" t="str">
        <f t="shared" si="290"/>
        <v>AUMENTA</v>
      </c>
      <c r="X105" s="37">
        <f t="shared" ref="X105" si="448">+Y105+10</f>
        <v>113.779375</v>
      </c>
      <c r="Y105" s="37">
        <f t="shared" ref="Y105" si="449">+Z105+10</f>
        <v>103.779375</v>
      </c>
      <c r="Z105" s="37">
        <f t="shared" ref="Z105" si="450">+AA105+10</f>
        <v>93.779375000000002</v>
      </c>
      <c r="AA105" s="37">
        <f t="shared" ref="AA105" si="451">+AB105+10</f>
        <v>83.779375000000002</v>
      </c>
      <c r="AB105" s="37">
        <f t="shared" si="304"/>
        <v>73.779375000000002</v>
      </c>
      <c r="AC105" s="37">
        <f t="shared" si="305"/>
        <v>63.779375000000002</v>
      </c>
      <c r="AD105" s="43">
        <v>1</v>
      </c>
      <c r="AE105" s="44">
        <f t="shared" si="306"/>
        <v>63.779375000000002</v>
      </c>
      <c r="AF105" s="13">
        <f t="shared" si="307"/>
        <v>72.807152777777773</v>
      </c>
      <c r="AG105" s="13">
        <f t="shared" si="308"/>
        <v>85.86270833333333</v>
      </c>
      <c r="AH105" s="13">
        <f t="shared" si="309"/>
        <v>98.918263888888887</v>
      </c>
      <c r="AI105" s="13">
        <f t="shared" si="310"/>
        <v>112.94604166666667</v>
      </c>
      <c r="AJ105" s="13">
        <f t="shared" si="311"/>
        <v>126.97381944444444</v>
      </c>
    </row>
    <row r="106" spans="1:36" ht="15" x14ac:dyDescent="0.25">
      <c r="A106" s="7">
        <f t="shared" si="288"/>
        <v>42471</v>
      </c>
      <c r="B106" s="8" t="str">
        <f t="shared" si="278"/>
        <v>lun</v>
      </c>
      <c r="C106" s="8">
        <f t="shared" si="279"/>
        <v>15</v>
      </c>
      <c r="D106" s="8">
        <f t="shared" si="280"/>
        <v>11</v>
      </c>
      <c r="E106" s="8">
        <f t="shared" si="281"/>
        <v>4</v>
      </c>
      <c r="F106" s="9">
        <f t="shared" si="282"/>
        <v>2016</v>
      </c>
      <c r="G106" s="7">
        <f t="shared" si="264"/>
        <v>42107</v>
      </c>
      <c r="H106" s="8" t="str">
        <f t="shared" si="273"/>
        <v>lun</v>
      </c>
      <c r="I106" s="57">
        <v>32</v>
      </c>
      <c r="J106" s="10">
        <v>36</v>
      </c>
      <c r="K106" s="33">
        <f t="shared" si="295"/>
        <v>0.88888888888888884</v>
      </c>
      <c r="L106" s="11">
        <f t="shared" si="296"/>
        <v>8.8888888888888893</v>
      </c>
      <c r="M106" s="7">
        <f t="shared" si="297"/>
        <v>42471</v>
      </c>
      <c r="N106" s="8" t="str">
        <f t="shared" si="289"/>
        <v>lun</v>
      </c>
      <c r="O106" s="77">
        <v>34</v>
      </c>
      <c r="P106" s="16">
        <v>36</v>
      </c>
      <c r="Q106" s="33">
        <f t="shared" si="298"/>
        <v>0.94444444444444442</v>
      </c>
      <c r="R106" s="11">
        <f t="shared" si="299"/>
        <v>9.4444444444444446</v>
      </c>
      <c r="S106" s="32">
        <f t="shared" si="283"/>
        <v>6.2499999999999972E-2</v>
      </c>
      <c r="T106" s="62">
        <v>59</v>
      </c>
      <c r="U106" s="72">
        <v>0</v>
      </c>
      <c r="V106" s="68"/>
      <c r="W106" s="28" t="str">
        <f t="shared" si="290"/>
        <v>AUMENTA</v>
      </c>
      <c r="X106" s="37">
        <f t="shared" ref="X106" si="452">+Y106+10</f>
        <v>122.49083333333334</v>
      </c>
      <c r="Y106" s="37">
        <f t="shared" ref="Y106" si="453">+Z106+10</f>
        <v>112.49083333333334</v>
      </c>
      <c r="Z106" s="37">
        <f t="shared" ref="Z106" si="454">+AA106+10</f>
        <v>102.49083333333334</v>
      </c>
      <c r="AA106" s="37">
        <f t="shared" ref="AA106" si="455">+AB106+10</f>
        <v>92.490833333333342</v>
      </c>
      <c r="AB106" s="37">
        <f t="shared" si="304"/>
        <v>82.490833333333342</v>
      </c>
      <c r="AC106" s="37">
        <f t="shared" si="305"/>
        <v>72.490833333333342</v>
      </c>
      <c r="AD106" s="43">
        <v>1</v>
      </c>
      <c r="AE106" s="44">
        <f t="shared" si="306"/>
        <v>72.490833333333342</v>
      </c>
      <c r="AF106" s="13">
        <f t="shared" si="307"/>
        <v>82.213055555555556</v>
      </c>
      <c r="AG106" s="13">
        <f t="shared" si="308"/>
        <v>96.657499999999999</v>
      </c>
      <c r="AH106" s="13">
        <f t="shared" si="309"/>
        <v>111.10194444444444</v>
      </c>
      <c r="AI106" s="13">
        <f t="shared" si="310"/>
        <v>125.82416666666667</v>
      </c>
      <c r="AJ106" s="13">
        <f t="shared" si="311"/>
        <v>140.54638888888888</v>
      </c>
    </row>
    <row r="107" spans="1:36" ht="15" x14ac:dyDescent="0.25">
      <c r="A107" s="7">
        <f t="shared" si="288"/>
        <v>42472</v>
      </c>
      <c r="B107" s="8" t="str">
        <f t="shared" si="278"/>
        <v>mar</v>
      </c>
      <c r="C107" s="8">
        <f t="shared" si="279"/>
        <v>15</v>
      </c>
      <c r="D107" s="8">
        <f t="shared" si="280"/>
        <v>12</v>
      </c>
      <c r="E107" s="8">
        <f t="shared" si="281"/>
        <v>4</v>
      </c>
      <c r="F107" s="9">
        <f t="shared" si="282"/>
        <v>2016</v>
      </c>
      <c r="G107" s="7">
        <f t="shared" si="264"/>
        <v>42108</v>
      </c>
      <c r="H107" s="8" t="str">
        <f t="shared" si="273"/>
        <v>mar</v>
      </c>
      <c r="I107" s="57">
        <v>30</v>
      </c>
      <c r="J107" s="10">
        <v>36</v>
      </c>
      <c r="K107" s="33">
        <f t="shared" si="295"/>
        <v>0.83333333333333337</v>
      </c>
      <c r="L107" s="11">
        <f t="shared" si="296"/>
        <v>8.3333333333333339</v>
      </c>
      <c r="M107" s="7">
        <f t="shared" si="297"/>
        <v>42472</v>
      </c>
      <c r="N107" s="8" t="str">
        <f t="shared" si="289"/>
        <v>mar</v>
      </c>
      <c r="O107" s="77">
        <v>36</v>
      </c>
      <c r="P107" s="16">
        <v>36</v>
      </c>
      <c r="Q107" s="33">
        <f t="shared" si="298"/>
        <v>1</v>
      </c>
      <c r="R107" s="11">
        <f t="shared" si="299"/>
        <v>10</v>
      </c>
      <c r="S107" s="32">
        <f t="shared" si="283"/>
        <v>0.19999999999999993</v>
      </c>
      <c r="T107" s="62">
        <v>59</v>
      </c>
      <c r="U107" s="72">
        <v>0</v>
      </c>
      <c r="V107" s="68"/>
      <c r="W107" s="28" t="str">
        <f t="shared" si="290"/>
        <v>AUMENTA</v>
      </c>
      <c r="X107" s="37">
        <f t="shared" ref="X107" si="456">+Y107+10</f>
        <v>126.27</v>
      </c>
      <c r="Y107" s="37">
        <f t="shared" ref="Y107" si="457">+Z107+10</f>
        <v>116.27</v>
      </c>
      <c r="Z107" s="37">
        <f t="shared" ref="Z107" si="458">+AA107+10</f>
        <v>106.27</v>
      </c>
      <c r="AA107" s="37">
        <f t="shared" ref="AA107" si="459">+AB107+10</f>
        <v>96.27</v>
      </c>
      <c r="AB107" s="37">
        <f t="shared" si="304"/>
        <v>86.27</v>
      </c>
      <c r="AC107" s="37">
        <f t="shared" si="305"/>
        <v>76.27</v>
      </c>
      <c r="AD107" s="43">
        <v>1</v>
      </c>
      <c r="AE107" s="44">
        <f t="shared" si="306"/>
        <v>76.27</v>
      </c>
      <c r="AF107" s="13">
        <f t="shared" si="307"/>
        <v>86.27</v>
      </c>
      <c r="AG107" s="13">
        <f t="shared" si="308"/>
        <v>101.27</v>
      </c>
      <c r="AH107" s="13">
        <f t="shared" si="309"/>
        <v>116.27</v>
      </c>
      <c r="AI107" s="13">
        <f t="shared" si="310"/>
        <v>131.26999999999998</v>
      </c>
      <c r="AJ107" s="13">
        <f t="shared" si="311"/>
        <v>146.26999999999998</v>
      </c>
    </row>
    <row r="108" spans="1:36" ht="15" x14ac:dyDescent="0.25">
      <c r="A108" s="7">
        <f t="shared" si="288"/>
        <v>42473</v>
      </c>
      <c r="B108" s="8" t="str">
        <f t="shared" si="278"/>
        <v>mer</v>
      </c>
      <c r="C108" s="8">
        <f t="shared" si="279"/>
        <v>15</v>
      </c>
      <c r="D108" s="8">
        <f t="shared" si="280"/>
        <v>13</v>
      </c>
      <c r="E108" s="8">
        <f t="shared" si="281"/>
        <v>4</v>
      </c>
      <c r="F108" s="9">
        <f t="shared" si="282"/>
        <v>2016</v>
      </c>
      <c r="G108" s="7">
        <f t="shared" si="264"/>
        <v>42109</v>
      </c>
      <c r="H108" s="8" t="str">
        <f t="shared" si="273"/>
        <v>mer</v>
      </c>
      <c r="I108" s="57">
        <v>26</v>
      </c>
      <c r="J108" s="10">
        <v>36</v>
      </c>
      <c r="K108" s="33">
        <f t="shared" si="295"/>
        <v>0.72222222222222221</v>
      </c>
      <c r="L108" s="11">
        <f t="shared" si="296"/>
        <v>7.2222222222222223</v>
      </c>
      <c r="M108" s="7">
        <f t="shared" si="297"/>
        <v>42473</v>
      </c>
      <c r="N108" s="8" t="str">
        <f t="shared" si="289"/>
        <v>mer</v>
      </c>
      <c r="O108" s="77">
        <v>14</v>
      </c>
      <c r="P108" s="16">
        <v>36</v>
      </c>
      <c r="Q108" s="33">
        <f t="shared" si="298"/>
        <v>0.3888888888888889</v>
      </c>
      <c r="R108" s="11">
        <f t="shared" si="299"/>
        <v>3.8888888888888888</v>
      </c>
      <c r="S108" s="32">
        <f t="shared" si="283"/>
        <v>-0.46153846153846156</v>
      </c>
      <c r="T108" s="62">
        <v>59</v>
      </c>
      <c r="U108" s="72">
        <v>0</v>
      </c>
      <c r="V108" s="68"/>
      <c r="W108" s="28" t="str">
        <f t="shared" si="290"/>
        <v>OK</v>
      </c>
      <c r="X108" s="37">
        <f t="shared" ref="X108" si="460">+Y108+10</f>
        <v>93.957499999999996</v>
      </c>
      <c r="Y108" s="37">
        <f t="shared" ref="Y108" si="461">+Z108+10</f>
        <v>83.957499999999996</v>
      </c>
      <c r="Z108" s="37">
        <f t="shared" ref="Z108" si="462">+AA108+10</f>
        <v>73.957499999999996</v>
      </c>
      <c r="AA108" s="37">
        <f t="shared" ref="AA108" si="463">+AB108+10</f>
        <v>63.957499999999996</v>
      </c>
      <c r="AB108" s="37">
        <f t="shared" si="304"/>
        <v>53.957499999999996</v>
      </c>
      <c r="AC108" s="37">
        <f t="shared" si="305"/>
        <v>43.957499999999996</v>
      </c>
      <c r="AD108" s="43">
        <v>1</v>
      </c>
      <c r="AE108" s="44">
        <f t="shared" si="306"/>
        <v>43.957499999999996</v>
      </c>
      <c r="AF108" s="13">
        <f t="shared" si="307"/>
        <v>50.901944444444446</v>
      </c>
      <c r="AG108" s="13">
        <f t="shared" si="308"/>
        <v>59.790833333333332</v>
      </c>
      <c r="AH108" s="13">
        <f t="shared" si="309"/>
        <v>68.679722222222225</v>
      </c>
      <c r="AI108" s="13">
        <f t="shared" si="310"/>
        <v>80.624166666666667</v>
      </c>
      <c r="AJ108" s="13">
        <f t="shared" si="311"/>
        <v>92.56861111111111</v>
      </c>
    </row>
    <row r="109" spans="1:36" ht="15" x14ac:dyDescent="0.25">
      <c r="A109" s="7">
        <f t="shared" si="288"/>
        <v>42474</v>
      </c>
      <c r="B109" s="8" t="str">
        <f t="shared" si="278"/>
        <v>gio</v>
      </c>
      <c r="C109" s="8">
        <f t="shared" si="279"/>
        <v>15</v>
      </c>
      <c r="D109" s="8">
        <f t="shared" si="280"/>
        <v>14</v>
      </c>
      <c r="E109" s="8">
        <f t="shared" si="281"/>
        <v>4</v>
      </c>
      <c r="F109" s="9">
        <f t="shared" si="282"/>
        <v>2016</v>
      </c>
      <c r="G109" s="7">
        <f t="shared" si="264"/>
        <v>42110</v>
      </c>
      <c r="H109" s="8" t="str">
        <f t="shared" si="273"/>
        <v>gio</v>
      </c>
      <c r="I109" s="57">
        <v>11</v>
      </c>
      <c r="J109" s="10">
        <v>36</v>
      </c>
      <c r="K109" s="33">
        <f t="shared" si="295"/>
        <v>0.30555555555555558</v>
      </c>
      <c r="L109" s="11">
        <f t="shared" si="296"/>
        <v>3.0555555555555558</v>
      </c>
      <c r="M109" s="7">
        <f t="shared" si="297"/>
        <v>42474</v>
      </c>
      <c r="N109" s="8" t="str">
        <f t="shared" si="289"/>
        <v>gio</v>
      </c>
      <c r="O109" s="77">
        <v>26</v>
      </c>
      <c r="P109" s="16">
        <v>36</v>
      </c>
      <c r="Q109" s="33">
        <f t="shared" si="298"/>
        <v>0.72222222222222221</v>
      </c>
      <c r="R109" s="11">
        <f t="shared" si="299"/>
        <v>7.2222222222222223</v>
      </c>
      <c r="S109" s="32">
        <f t="shared" si="283"/>
        <v>1.3636363636363633</v>
      </c>
      <c r="T109" s="62">
        <v>59</v>
      </c>
      <c r="U109" s="72">
        <v>0</v>
      </c>
      <c r="V109" s="68"/>
      <c r="W109" s="28" t="str">
        <f t="shared" si="290"/>
        <v>AUMENTA</v>
      </c>
      <c r="X109" s="37">
        <f t="shared" ref="X109" si="464">+Y109+10</f>
        <v>109.0575</v>
      </c>
      <c r="Y109" s="37">
        <f t="shared" ref="Y109" si="465">+Z109+10</f>
        <v>99.057500000000005</v>
      </c>
      <c r="Z109" s="37">
        <f t="shared" ref="Z109" si="466">+AA109+10</f>
        <v>89.057500000000005</v>
      </c>
      <c r="AA109" s="37">
        <f t="shared" ref="AA109" si="467">+AB109+10</f>
        <v>79.057500000000005</v>
      </c>
      <c r="AB109" s="37">
        <f t="shared" si="304"/>
        <v>69.057500000000005</v>
      </c>
      <c r="AC109" s="37">
        <f t="shared" si="305"/>
        <v>59.057500000000005</v>
      </c>
      <c r="AD109" s="43">
        <v>1</v>
      </c>
      <c r="AE109" s="44">
        <f t="shared" si="306"/>
        <v>59.057500000000005</v>
      </c>
      <c r="AF109" s="13">
        <f t="shared" si="307"/>
        <v>67.668611111111119</v>
      </c>
      <c r="AG109" s="13">
        <f t="shared" si="308"/>
        <v>79.890833333333333</v>
      </c>
      <c r="AH109" s="13">
        <f t="shared" si="309"/>
        <v>92.113055555555547</v>
      </c>
      <c r="AI109" s="13">
        <f t="shared" si="310"/>
        <v>105.72416666666666</v>
      </c>
      <c r="AJ109" s="13">
        <f t="shared" si="311"/>
        <v>119.33527777777778</v>
      </c>
    </row>
    <row r="110" spans="1:36" ht="15" x14ac:dyDescent="0.25">
      <c r="A110" s="7">
        <f t="shared" si="288"/>
        <v>42475</v>
      </c>
      <c r="B110" s="8" t="str">
        <f t="shared" si="278"/>
        <v>ven</v>
      </c>
      <c r="C110" s="8">
        <f t="shared" si="279"/>
        <v>15</v>
      </c>
      <c r="D110" s="8">
        <f t="shared" si="280"/>
        <v>15</v>
      </c>
      <c r="E110" s="8">
        <f t="shared" si="281"/>
        <v>4</v>
      </c>
      <c r="F110" s="9">
        <f t="shared" si="282"/>
        <v>2016</v>
      </c>
      <c r="G110" s="7">
        <f t="shared" si="264"/>
        <v>42111</v>
      </c>
      <c r="H110" s="8" t="str">
        <f t="shared" si="273"/>
        <v>ven</v>
      </c>
      <c r="I110" s="57">
        <v>10</v>
      </c>
      <c r="J110" s="10">
        <v>36</v>
      </c>
      <c r="K110" s="33">
        <f t="shared" si="295"/>
        <v>0.27777777777777779</v>
      </c>
      <c r="L110" s="11">
        <f t="shared" si="296"/>
        <v>2.7777777777777777</v>
      </c>
      <c r="M110" s="7">
        <f t="shared" si="297"/>
        <v>42475</v>
      </c>
      <c r="N110" s="8" t="str">
        <f t="shared" si="289"/>
        <v>ven</v>
      </c>
      <c r="O110" s="77">
        <v>33</v>
      </c>
      <c r="P110" s="16">
        <v>36</v>
      </c>
      <c r="Q110" s="33">
        <f t="shared" si="298"/>
        <v>0.91666666666666663</v>
      </c>
      <c r="R110" s="11">
        <f t="shared" si="299"/>
        <v>9.1666666666666661</v>
      </c>
      <c r="S110" s="32">
        <f t="shared" si="283"/>
        <v>2.2999999999999998</v>
      </c>
      <c r="T110" s="62">
        <v>59</v>
      </c>
      <c r="U110" s="72">
        <v>0</v>
      </c>
      <c r="V110" s="68"/>
      <c r="W110" s="28" t="str">
        <f t="shared" si="290"/>
        <v>AUMENTA</v>
      </c>
      <c r="X110" s="37">
        <f t="shared" ref="X110" si="468">+Y110+10</f>
        <v>120.66437500000001</v>
      </c>
      <c r="Y110" s="37">
        <f t="shared" ref="Y110" si="469">+Z110+10</f>
        <v>110.66437500000001</v>
      </c>
      <c r="Z110" s="37">
        <f t="shared" ref="Z110" si="470">+AA110+10</f>
        <v>100.66437500000001</v>
      </c>
      <c r="AA110" s="37">
        <f t="shared" ref="AA110" si="471">+AB110+10</f>
        <v>90.664375000000007</v>
      </c>
      <c r="AB110" s="37">
        <f t="shared" si="304"/>
        <v>80.664375000000007</v>
      </c>
      <c r="AC110" s="37">
        <f t="shared" si="305"/>
        <v>70.664375000000007</v>
      </c>
      <c r="AD110" s="43">
        <v>1</v>
      </c>
      <c r="AE110" s="44">
        <f t="shared" si="306"/>
        <v>70.664375000000007</v>
      </c>
      <c r="AF110" s="13">
        <f t="shared" si="307"/>
        <v>80.247708333333335</v>
      </c>
      <c r="AG110" s="13">
        <f t="shared" si="308"/>
        <v>94.414375000000007</v>
      </c>
      <c r="AH110" s="13">
        <f t="shared" si="309"/>
        <v>108.58104166666666</v>
      </c>
      <c r="AI110" s="13">
        <f t="shared" si="310"/>
        <v>123.16437500000001</v>
      </c>
      <c r="AJ110" s="13">
        <f t="shared" si="311"/>
        <v>137.74770833333332</v>
      </c>
    </row>
    <row r="111" spans="1:36" ht="15" x14ac:dyDescent="0.25">
      <c r="A111" s="7">
        <f t="shared" si="288"/>
        <v>42476</v>
      </c>
      <c r="B111" s="8" t="str">
        <f t="shared" si="278"/>
        <v>sab</v>
      </c>
      <c r="C111" s="8">
        <f t="shared" si="279"/>
        <v>15</v>
      </c>
      <c r="D111" s="8">
        <f t="shared" si="280"/>
        <v>16</v>
      </c>
      <c r="E111" s="8">
        <f t="shared" si="281"/>
        <v>4</v>
      </c>
      <c r="F111" s="9">
        <f t="shared" si="282"/>
        <v>2016</v>
      </c>
      <c r="G111" s="7">
        <f t="shared" si="264"/>
        <v>42112</v>
      </c>
      <c r="H111" s="8" t="str">
        <f t="shared" si="273"/>
        <v>sab</v>
      </c>
      <c r="I111" s="57">
        <v>17</v>
      </c>
      <c r="J111" s="10">
        <v>36</v>
      </c>
      <c r="K111" s="33">
        <f t="shared" si="295"/>
        <v>0.47222222222222221</v>
      </c>
      <c r="L111" s="11">
        <f t="shared" si="296"/>
        <v>4.7222222222222223</v>
      </c>
      <c r="M111" s="7">
        <f t="shared" si="297"/>
        <v>42476</v>
      </c>
      <c r="N111" s="8" t="str">
        <f t="shared" si="289"/>
        <v>sab</v>
      </c>
      <c r="O111" s="77">
        <v>31</v>
      </c>
      <c r="P111" s="16">
        <v>36</v>
      </c>
      <c r="Q111" s="33">
        <f t="shared" si="298"/>
        <v>0.86111111111111116</v>
      </c>
      <c r="R111" s="11">
        <f t="shared" si="299"/>
        <v>8.6111111111111107</v>
      </c>
      <c r="S111" s="32">
        <f t="shared" si="283"/>
        <v>0.82352941176470573</v>
      </c>
      <c r="T111" s="62">
        <v>59</v>
      </c>
      <c r="U111" s="72">
        <v>0</v>
      </c>
      <c r="V111" s="68"/>
      <c r="W111" s="28" t="str">
        <f t="shared" si="290"/>
        <v>AUMENTA</v>
      </c>
      <c r="X111" s="37">
        <f t="shared" ref="X111" si="472">+Y111+10</f>
        <v>117.13770833333334</v>
      </c>
      <c r="Y111" s="37">
        <f t="shared" ref="Y111" si="473">+Z111+10</f>
        <v>107.13770833333334</v>
      </c>
      <c r="Z111" s="37">
        <f t="shared" ref="Z111" si="474">+AA111+10</f>
        <v>97.137708333333336</v>
      </c>
      <c r="AA111" s="37">
        <f t="shared" ref="AA111" si="475">+AB111+10</f>
        <v>87.137708333333336</v>
      </c>
      <c r="AB111" s="37">
        <f t="shared" si="304"/>
        <v>77.137708333333336</v>
      </c>
      <c r="AC111" s="37">
        <f t="shared" si="305"/>
        <v>67.137708333333336</v>
      </c>
      <c r="AD111" s="43">
        <v>1</v>
      </c>
      <c r="AE111" s="44">
        <f t="shared" si="306"/>
        <v>67.137708333333336</v>
      </c>
      <c r="AF111" s="13">
        <f t="shared" si="307"/>
        <v>76.443263888888879</v>
      </c>
      <c r="AG111" s="13">
        <f t="shared" si="308"/>
        <v>90.054374999999993</v>
      </c>
      <c r="AH111" s="13">
        <f t="shared" si="309"/>
        <v>103.66548611111111</v>
      </c>
      <c r="AI111" s="13">
        <f t="shared" si="310"/>
        <v>117.97104166666666</v>
      </c>
      <c r="AJ111" s="13">
        <f t="shared" si="311"/>
        <v>132.27659722222222</v>
      </c>
    </row>
    <row r="112" spans="1:36" ht="15" x14ac:dyDescent="0.25">
      <c r="A112" s="7">
        <f t="shared" si="288"/>
        <v>42477</v>
      </c>
      <c r="B112" s="8" t="str">
        <f t="shared" si="278"/>
        <v>dom</v>
      </c>
      <c r="C112" s="8">
        <f t="shared" si="279"/>
        <v>15</v>
      </c>
      <c r="D112" s="8">
        <f t="shared" si="280"/>
        <v>17</v>
      </c>
      <c r="E112" s="8">
        <f t="shared" si="281"/>
        <v>4</v>
      </c>
      <c r="F112" s="9">
        <f t="shared" si="282"/>
        <v>2016</v>
      </c>
      <c r="G112" s="7">
        <f t="shared" si="264"/>
        <v>42113</v>
      </c>
      <c r="H112" s="8" t="str">
        <f t="shared" si="273"/>
        <v>dom</v>
      </c>
      <c r="I112" s="57">
        <v>13</v>
      </c>
      <c r="J112" s="10">
        <v>36</v>
      </c>
      <c r="K112" s="33">
        <f t="shared" si="295"/>
        <v>0.3611111111111111</v>
      </c>
      <c r="L112" s="11">
        <f t="shared" si="296"/>
        <v>3.6111111111111112</v>
      </c>
      <c r="M112" s="7">
        <f t="shared" si="297"/>
        <v>42477</v>
      </c>
      <c r="N112" s="8" t="str">
        <f t="shared" si="289"/>
        <v>dom</v>
      </c>
      <c r="O112" s="77">
        <v>5</v>
      </c>
      <c r="P112" s="16">
        <v>36</v>
      </c>
      <c r="Q112" s="33">
        <f t="shared" si="298"/>
        <v>0.1388888888888889</v>
      </c>
      <c r="R112" s="11">
        <f t="shared" si="299"/>
        <v>1.3888888888888888</v>
      </c>
      <c r="S112" s="32">
        <f t="shared" si="283"/>
        <v>-0.61538461538461542</v>
      </c>
      <c r="T112" s="62">
        <v>59</v>
      </c>
      <c r="U112" s="72">
        <v>0</v>
      </c>
      <c r="V112" s="68"/>
      <c r="W112" s="28" t="str">
        <f t="shared" si="290"/>
        <v>OK</v>
      </c>
      <c r="X112" s="37">
        <f t="shared" ref="X112" si="476">+Y112+10</f>
        <v>86.609375</v>
      </c>
      <c r="Y112" s="37">
        <f t="shared" ref="Y112" si="477">+Z112+10</f>
        <v>76.609375</v>
      </c>
      <c r="Z112" s="37">
        <f t="shared" ref="Z112" si="478">+AA112+10</f>
        <v>66.609375</v>
      </c>
      <c r="AA112" s="37">
        <f t="shared" ref="AA112" si="479">+AB112+10</f>
        <v>56.609375</v>
      </c>
      <c r="AB112" s="37">
        <f t="shared" si="304"/>
        <v>46.609375</v>
      </c>
      <c r="AC112" s="37">
        <f t="shared" si="305"/>
        <v>36.609375</v>
      </c>
      <c r="AD112" s="43">
        <v>1</v>
      </c>
      <c r="AE112" s="44">
        <f t="shared" si="306"/>
        <v>36.609375</v>
      </c>
      <c r="AF112" s="13">
        <f t="shared" si="307"/>
        <v>42.303819444444443</v>
      </c>
      <c r="AG112" s="13">
        <f t="shared" si="308"/>
        <v>48.692708333333336</v>
      </c>
      <c r="AH112" s="13">
        <f t="shared" si="309"/>
        <v>55.081597222222221</v>
      </c>
      <c r="AI112" s="13">
        <f t="shared" si="310"/>
        <v>65.776041666666671</v>
      </c>
      <c r="AJ112" s="13">
        <f t="shared" si="311"/>
        <v>76.470486111111114</v>
      </c>
    </row>
    <row r="113" spans="1:36" ht="15" x14ac:dyDescent="0.25">
      <c r="A113" s="7">
        <f t="shared" si="288"/>
        <v>42478</v>
      </c>
      <c r="B113" s="8" t="str">
        <f t="shared" si="278"/>
        <v>lun</v>
      </c>
      <c r="C113" s="8">
        <f t="shared" si="279"/>
        <v>16</v>
      </c>
      <c r="D113" s="8">
        <f t="shared" si="280"/>
        <v>18</v>
      </c>
      <c r="E113" s="8">
        <f t="shared" si="281"/>
        <v>4</v>
      </c>
      <c r="F113" s="9">
        <f t="shared" si="282"/>
        <v>2016</v>
      </c>
      <c r="G113" s="7">
        <f t="shared" si="264"/>
        <v>42114</v>
      </c>
      <c r="H113" s="8" t="str">
        <f t="shared" si="273"/>
        <v>lun</v>
      </c>
      <c r="I113" s="57">
        <v>24</v>
      </c>
      <c r="J113" s="10">
        <v>36</v>
      </c>
      <c r="K113" s="33">
        <f t="shared" si="295"/>
        <v>0.66666666666666663</v>
      </c>
      <c r="L113" s="11">
        <f t="shared" si="296"/>
        <v>6.6666666666666661</v>
      </c>
      <c r="M113" s="7">
        <f t="shared" si="297"/>
        <v>42478</v>
      </c>
      <c r="N113" s="8" t="str">
        <f t="shared" si="289"/>
        <v>lun</v>
      </c>
      <c r="O113" s="77">
        <v>8</v>
      </c>
      <c r="P113" s="16">
        <v>36</v>
      </c>
      <c r="Q113" s="33">
        <f t="shared" si="298"/>
        <v>0.22222222222222221</v>
      </c>
      <c r="R113" s="11">
        <f t="shared" si="299"/>
        <v>2.2222222222222223</v>
      </c>
      <c r="S113" s="32">
        <f t="shared" si="283"/>
        <v>-0.66666666666666663</v>
      </c>
      <c r="T113" s="62">
        <v>59</v>
      </c>
      <c r="U113" s="72">
        <v>0</v>
      </c>
      <c r="V113" s="68"/>
      <c r="W113" s="28" t="str">
        <f t="shared" si="290"/>
        <v>OK</v>
      </c>
      <c r="X113" s="37">
        <f t="shared" ref="X113" si="480">+Y113+10</f>
        <v>88.68</v>
      </c>
      <c r="Y113" s="37">
        <f t="shared" ref="Y113" si="481">+Z113+10</f>
        <v>78.680000000000007</v>
      </c>
      <c r="Z113" s="37">
        <f t="shared" ref="Z113" si="482">+AA113+10</f>
        <v>68.680000000000007</v>
      </c>
      <c r="AA113" s="37">
        <f t="shared" ref="AA113" si="483">+AB113+10</f>
        <v>58.68</v>
      </c>
      <c r="AB113" s="37">
        <f t="shared" si="304"/>
        <v>48.68</v>
      </c>
      <c r="AC113" s="37">
        <f t="shared" si="305"/>
        <v>38.68</v>
      </c>
      <c r="AD113" s="43">
        <v>1</v>
      </c>
      <c r="AE113" s="44">
        <f t="shared" si="306"/>
        <v>38.68</v>
      </c>
      <c r="AF113" s="13">
        <f t="shared" si="307"/>
        <v>44.791111111111114</v>
      </c>
      <c r="AG113" s="13">
        <f t="shared" si="308"/>
        <v>52.013333333333335</v>
      </c>
      <c r="AH113" s="13">
        <f t="shared" si="309"/>
        <v>59.235555555555557</v>
      </c>
      <c r="AI113" s="13">
        <f t="shared" si="310"/>
        <v>70.346666666666664</v>
      </c>
      <c r="AJ113" s="13">
        <f t="shared" si="311"/>
        <v>81.457777777777778</v>
      </c>
    </row>
    <row r="114" spans="1:36" ht="15" x14ac:dyDescent="0.25">
      <c r="A114" s="7">
        <f t="shared" si="288"/>
        <v>42479</v>
      </c>
      <c r="B114" s="8" t="str">
        <f t="shared" si="278"/>
        <v>mar</v>
      </c>
      <c r="C114" s="8">
        <f t="shared" si="279"/>
        <v>16</v>
      </c>
      <c r="D114" s="8">
        <f t="shared" si="280"/>
        <v>19</v>
      </c>
      <c r="E114" s="8">
        <f t="shared" si="281"/>
        <v>4</v>
      </c>
      <c r="F114" s="9">
        <f t="shared" si="282"/>
        <v>2016</v>
      </c>
      <c r="G114" s="7">
        <f t="shared" si="264"/>
        <v>42115</v>
      </c>
      <c r="H114" s="8" t="str">
        <f t="shared" si="273"/>
        <v>mar</v>
      </c>
      <c r="I114" s="57">
        <v>36</v>
      </c>
      <c r="J114" s="10">
        <v>36</v>
      </c>
      <c r="K114" s="33">
        <f t="shared" si="295"/>
        <v>1</v>
      </c>
      <c r="L114" s="11">
        <f t="shared" si="296"/>
        <v>10</v>
      </c>
      <c r="M114" s="7">
        <f t="shared" si="297"/>
        <v>42479</v>
      </c>
      <c r="N114" s="8" t="str">
        <f t="shared" si="289"/>
        <v>mar</v>
      </c>
      <c r="O114" s="77">
        <v>11</v>
      </c>
      <c r="P114" s="16">
        <v>36</v>
      </c>
      <c r="Q114" s="33">
        <f t="shared" si="298"/>
        <v>0.30555555555555558</v>
      </c>
      <c r="R114" s="11">
        <f t="shared" si="299"/>
        <v>3.0555555555555558</v>
      </c>
      <c r="S114" s="32">
        <f t="shared" si="283"/>
        <v>-0.69444444444444442</v>
      </c>
      <c r="T114" s="62">
        <v>59</v>
      </c>
      <c r="U114" s="72">
        <v>0</v>
      </c>
      <c r="V114" s="68"/>
      <c r="W114" s="28" t="str">
        <f t="shared" si="290"/>
        <v>OK</v>
      </c>
      <c r="X114" s="37">
        <f t="shared" ref="X114" si="484">+Y114+10</f>
        <v>91.12937500000001</v>
      </c>
      <c r="Y114" s="37">
        <f t="shared" ref="Y114" si="485">+Z114+10</f>
        <v>81.12937500000001</v>
      </c>
      <c r="Z114" s="37">
        <f t="shared" ref="Z114" si="486">+AA114+10</f>
        <v>71.12937500000001</v>
      </c>
      <c r="AA114" s="37">
        <f t="shared" ref="AA114" si="487">+AB114+10</f>
        <v>61.129375000000003</v>
      </c>
      <c r="AB114" s="37">
        <f t="shared" si="304"/>
        <v>51.129375000000003</v>
      </c>
      <c r="AC114" s="37">
        <f t="shared" si="305"/>
        <v>41.129375000000003</v>
      </c>
      <c r="AD114" s="43">
        <v>1</v>
      </c>
      <c r="AE114" s="44">
        <f t="shared" si="306"/>
        <v>41.129375000000003</v>
      </c>
      <c r="AF114" s="13">
        <f t="shared" si="307"/>
        <v>47.657152777777782</v>
      </c>
      <c r="AG114" s="13">
        <f t="shared" si="308"/>
        <v>55.712708333333339</v>
      </c>
      <c r="AH114" s="13">
        <f t="shared" si="309"/>
        <v>63.768263888888889</v>
      </c>
      <c r="AI114" s="13">
        <f t="shared" si="310"/>
        <v>75.296041666666667</v>
      </c>
      <c r="AJ114" s="13">
        <f t="shared" si="311"/>
        <v>86.823819444444439</v>
      </c>
    </row>
    <row r="115" spans="1:36" ht="15" x14ac:dyDescent="0.25">
      <c r="A115" s="7">
        <f t="shared" si="288"/>
        <v>42480</v>
      </c>
      <c r="B115" s="8" t="str">
        <f t="shared" si="278"/>
        <v>mer</v>
      </c>
      <c r="C115" s="8">
        <f t="shared" si="279"/>
        <v>16</v>
      </c>
      <c r="D115" s="8">
        <f t="shared" si="280"/>
        <v>20</v>
      </c>
      <c r="E115" s="8">
        <f t="shared" si="281"/>
        <v>4</v>
      </c>
      <c r="F115" s="9">
        <f t="shared" si="282"/>
        <v>2016</v>
      </c>
      <c r="G115" s="7">
        <f t="shared" si="264"/>
        <v>42116</v>
      </c>
      <c r="H115" s="8" t="str">
        <f t="shared" si="273"/>
        <v>mer</v>
      </c>
      <c r="I115" s="57">
        <v>36</v>
      </c>
      <c r="J115" s="10">
        <v>36</v>
      </c>
      <c r="K115" s="33">
        <f t="shared" si="295"/>
        <v>1</v>
      </c>
      <c r="L115" s="11">
        <f t="shared" si="296"/>
        <v>10</v>
      </c>
      <c r="M115" s="7">
        <f t="shared" si="297"/>
        <v>42480</v>
      </c>
      <c r="N115" s="8" t="str">
        <f t="shared" si="289"/>
        <v>mer</v>
      </c>
      <c r="O115" s="77">
        <v>7</v>
      </c>
      <c r="P115" s="16">
        <v>36</v>
      </c>
      <c r="Q115" s="33">
        <f t="shared" si="298"/>
        <v>0.19444444444444445</v>
      </c>
      <c r="R115" s="11">
        <f t="shared" si="299"/>
        <v>1.9444444444444444</v>
      </c>
      <c r="S115" s="32">
        <f t="shared" si="283"/>
        <v>-0.80555555555555558</v>
      </c>
      <c r="T115" s="62">
        <v>59</v>
      </c>
      <c r="U115" s="72">
        <v>0</v>
      </c>
      <c r="V115" s="68"/>
      <c r="W115" s="28" t="str">
        <f t="shared" si="290"/>
        <v>OK</v>
      </c>
      <c r="X115" s="37">
        <f t="shared" ref="X115" si="488">+Y115+10</f>
        <v>87.947708333333338</v>
      </c>
      <c r="Y115" s="37">
        <f t="shared" ref="Y115" si="489">+Z115+10</f>
        <v>77.947708333333338</v>
      </c>
      <c r="Z115" s="37">
        <f t="shared" ref="Z115" si="490">+AA115+10</f>
        <v>67.947708333333338</v>
      </c>
      <c r="AA115" s="37">
        <f t="shared" ref="AA115" si="491">+AB115+10</f>
        <v>57.947708333333331</v>
      </c>
      <c r="AB115" s="37">
        <f t="shared" si="304"/>
        <v>47.947708333333331</v>
      </c>
      <c r="AC115" s="37">
        <f t="shared" si="305"/>
        <v>37.947708333333331</v>
      </c>
      <c r="AD115" s="43">
        <v>1</v>
      </c>
      <c r="AE115" s="44">
        <f t="shared" si="306"/>
        <v>37.947708333333331</v>
      </c>
      <c r="AF115" s="13">
        <f t="shared" si="307"/>
        <v>43.919930555555553</v>
      </c>
      <c r="AG115" s="13">
        <f t="shared" si="308"/>
        <v>50.864375000000003</v>
      </c>
      <c r="AH115" s="13">
        <f t="shared" si="309"/>
        <v>57.808819444444445</v>
      </c>
      <c r="AI115" s="13">
        <f t="shared" si="310"/>
        <v>68.781041666666667</v>
      </c>
      <c r="AJ115" s="13">
        <f t="shared" si="311"/>
        <v>79.753263888888881</v>
      </c>
    </row>
    <row r="116" spans="1:36" ht="15" x14ac:dyDescent="0.25">
      <c r="A116" s="7">
        <f t="shared" si="288"/>
        <v>42481</v>
      </c>
      <c r="B116" s="8" t="str">
        <f t="shared" si="278"/>
        <v>gio</v>
      </c>
      <c r="C116" s="8">
        <f t="shared" si="279"/>
        <v>16</v>
      </c>
      <c r="D116" s="8">
        <f t="shared" si="280"/>
        <v>21</v>
      </c>
      <c r="E116" s="8">
        <f t="shared" si="281"/>
        <v>4</v>
      </c>
      <c r="F116" s="9">
        <f t="shared" si="282"/>
        <v>2016</v>
      </c>
      <c r="G116" s="7">
        <f t="shared" si="264"/>
        <v>42117</v>
      </c>
      <c r="H116" s="8" t="str">
        <f t="shared" si="273"/>
        <v>gio</v>
      </c>
      <c r="I116" s="57">
        <v>36</v>
      </c>
      <c r="J116" s="10">
        <v>36</v>
      </c>
      <c r="K116" s="33">
        <f t="shared" si="295"/>
        <v>1</v>
      </c>
      <c r="L116" s="11">
        <f t="shared" si="296"/>
        <v>10</v>
      </c>
      <c r="M116" s="7">
        <f t="shared" si="297"/>
        <v>42481</v>
      </c>
      <c r="N116" s="8" t="str">
        <f t="shared" si="289"/>
        <v>gio</v>
      </c>
      <c r="O116" s="77">
        <v>4</v>
      </c>
      <c r="P116" s="16">
        <v>36</v>
      </c>
      <c r="Q116" s="33">
        <f t="shared" si="298"/>
        <v>0.1111111111111111</v>
      </c>
      <c r="R116" s="11">
        <f t="shared" si="299"/>
        <v>1.1111111111111112</v>
      </c>
      <c r="S116" s="32">
        <f t="shared" si="283"/>
        <v>-0.88888888888888895</v>
      </c>
      <c r="T116" s="62">
        <v>59</v>
      </c>
      <c r="U116" s="72">
        <v>0</v>
      </c>
      <c r="V116" s="68"/>
      <c r="W116" s="28" t="str">
        <f t="shared" si="290"/>
        <v>OK</v>
      </c>
      <c r="X116" s="37">
        <f t="shared" ref="X116" si="492">+Y116+10</f>
        <v>86.00333333333333</v>
      </c>
      <c r="Y116" s="37">
        <f t="shared" ref="Y116" si="493">+Z116+10</f>
        <v>76.00333333333333</v>
      </c>
      <c r="Z116" s="37">
        <f t="shared" ref="Z116" si="494">+AA116+10</f>
        <v>66.00333333333333</v>
      </c>
      <c r="AA116" s="37">
        <f t="shared" ref="AA116" si="495">+AB116+10</f>
        <v>56.00333333333333</v>
      </c>
      <c r="AB116" s="37">
        <f t="shared" si="304"/>
        <v>46.00333333333333</v>
      </c>
      <c r="AC116" s="37">
        <f t="shared" si="305"/>
        <v>36.00333333333333</v>
      </c>
      <c r="AD116" s="43">
        <v>1</v>
      </c>
      <c r="AE116" s="44">
        <f t="shared" si="306"/>
        <v>36.00333333333333</v>
      </c>
      <c r="AF116" s="13">
        <f t="shared" si="307"/>
        <v>41.558888888888887</v>
      </c>
      <c r="AG116" s="13">
        <f t="shared" si="308"/>
        <v>47.67</v>
      </c>
      <c r="AH116" s="13">
        <f t="shared" si="309"/>
        <v>53.781111111111109</v>
      </c>
      <c r="AI116" s="13">
        <f t="shared" si="310"/>
        <v>64.336666666666673</v>
      </c>
      <c r="AJ116" s="13">
        <f t="shared" si="311"/>
        <v>74.892222222222216</v>
      </c>
    </row>
    <row r="117" spans="1:36" ht="15" x14ac:dyDescent="0.25">
      <c r="A117" s="7">
        <f t="shared" si="288"/>
        <v>42482</v>
      </c>
      <c r="B117" s="8" t="str">
        <f t="shared" si="278"/>
        <v>ven</v>
      </c>
      <c r="C117" s="8">
        <f t="shared" si="279"/>
        <v>16</v>
      </c>
      <c r="D117" s="8">
        <f t="shared" si="280"/>
        <v>22</v>
      </c>
      <c r="E117" s="8">
        <f t="shared" si="281"/>
        <v>4</v>
      </c>
      <c r="F117" s="9">
        <f t="shared" si="282"/>
        <v>2016</v>
      </c>
      <c r="G117" s="7">
        <f t="shared" si="264"/>
        <v>42118</v>
      </c>
      <c r="H117" s="8" t="str">
        <f t="shared" si="273"/>
        <v>ven</v>
      </c>
      <c r="I117" s="57">
        <v>19</v>
      </c>
      <c r="J117" s="10">
        <v>36</v>
      </c>
      <c r="K117" s="33">
        <f t="shared" si="295"/>
        <v>0.52777777777777779</v>
      </c>
      <c r="L117" s="11">
        <f t="shared" si="296"/>
        <v>5.2777777777777777</v>
      </c>
      <c r="M117" s="7">
        <f t="shared" si="297"/>
        <v>42482</v>
      </c>
      <c r="N117" s="8" t="str">
        <f t="shared" si="289"/>
        <v>ven</v>
      </c>
      <c r="O117" s="77">
        <v>35</v>
      </c>
      <c r="P117" s="16">
        <v>36</v>
      </c>
      <c r="Q117" s="33">
        <f t="shared" si="298"/>
        <v>0.97222222222222221</v>
      </c>
      <c r="R117" s="11">
        <f t="shared" si="299"/>
        <v>9.7222222222222214</v>
      </c>
      <c r="S117" s="32">
        <f t="shared" si="283"/>
        <v>0.84210526315789458</v>
      </c>
      <c r="T117" s="62">
        <v>59</v>
      </c>
      <c r="U117" s="72">
        <v>0</v>
      </c>
      <c r="V117" s="68"/>
      <c r="W117" s="28" t="str">
        <f t="shared" si="290"/>
        <v>AUMENTA</v>
      </c>
      <c r="X117" s="37">
        <f t="shared" ref="X117" si="496">+Y117+10</f>
        <v>124.359375</v>
      </c>
      <c r="Y117" s="37">
        <f t="shared" ref="Y117" si="497">+Z117+10</f>
        <v>114.359375</v>
      </c>
      <c r="Z117" s="37">
        <f t="shared" ref="Z117" si="498">+AA117+10</f>
        <v>104.359375</v>
      </c>
      <c r="AA117" s="37">
        <f t="shared" ref="AA117" si="499">+AB117+10</f>
        <v>94.359375</v>
      </c>
      <c r="AB117" s="37">
        <f t="shared" si="304"/>
        <v>84.359375</v>
      </c>
      <c r="AC117" s="37">
        <f t="shared" si="305"/>
        <v>74.359375</v>
      </c>
      <c r="AD117" s="43">
        <v>1</v>
      </c>
      <c r="AE117" s="44">
        <f t="shared" si="306"/>
        <v>74.359375</v>
      </c>
      <c r="AF117" s="13">
        <f t="shared" si="307"/>
        <v>84.220486111111114</v>
      </c>
      <c r="AG117" s="13">
        <f t="shared" si="308"/>
        <v>98.942708333333329</v>
      </c>
      <c r="AH117" s="13">
        <f t="shared" si="309"/>
        <v>113.66493055555554</v>
      </c>
      <c r="AI117" s="13">
        <f t="shared" si="310"/>
        <v>128.52604166666666</v>
      </c>
      <c r="AJ117" s="13">
        <f t="shared" si="311"/>
        <v>143.38715277777777</v>
      </c>
    </row>
    <row r="118" spans="1:36" ht="15" x14ac:dyDescent="0.25">
      <c r="A118" s="7">
        <f t="shared" si="288"/>
        <v>42483</v>
      </c>
      <c r="B118" s="8" t="str">
        <f t="shared" si="278"/>
        <v>sab</v>
      </c>
      <c r="C118" s="8">
        <f t="shared" si="279"/>
        <v>16</v>
      </c>
      <c r="D118" s="8">
        <f t="shared" si="280"/>
        <v>23</v>
      </c>
      <c r="E118" s="8">
        <f t="shared" si="281"/>
        <v>4</v>
      </c>
      <c r="F118" s="9">
        <f t="shared" si="282"/>
        <v>2016</v>
      </c>
      <c r="G118" s="7">
        <f t="shared" si="264"/>
        <v>42119</v>
      </c>
      <c r="H118" s="8" t="str">
        <f t="shared" si="273"/>
        <v>sab</v>
      </c>
      <c r="I118" s="57">
        <v>26</v>
      </c>
      <c r="J118" s="10">
        <v>36</v>
      </c>
      <c r="K118" s="33">
        <f t="shared" si="295"/>
        <v>0.72222222222222221</v>
      </c>
      <c r="L118" s="11">
        <f t="shared" si="296"/>
        <v>7.2222222222222223</v>
      </c>
      <c r="M118" s="7">
        <f t="shared" si="297"/>
        <v>42483</v>
      </c>
      <c r="N118" s="8" t="str">
        <f t="shared" si="289"/>
        <v>sab</v>
      </c>
      <c r="O118" s="77">
        <v>36</v>
      </c>
      <c r="P118" s="16">
        <v>36</v>
      </c>
      <c r="Q118" s="33">
        <f t="shared" si="298"/>
        <v>1</v>
      </c>
      <c r="R118" s="11">
        <f t="shared" si="299"/>
        <v>10</v>
      </c>
      <c r="S118" s="32">
        <f t="shared" si="283"/>
        <v>0.38461538461538458</v>
      </c>
      <c r="T118" s="62">
        <v>59</v>
      </c>
      <c r="U118" s="72">
        <v>0</v>
      </c>
      <c r="V118" s="68"/>
      <c r="W118" s="28" t="str">
        <f t="shared" si="290"/>
        <v>AUMENTA</v>
      </c>
      <c r="X118" s="37">
        <f t="shared" ref="X118" si="500">+Y118+10</f>
        <v>126.27</v>
      </c>
      <c r="Y118" s="37">
        <f t="shared" ref="Y118" si="501">+Z118+10</f>
        <v>116.27</v>
      </c>
      <c r="Z118" s="37">
        <f t="shared" ref="Z118" si="502">+AA118+10</f>
        <v>106.27</v>
      </c>
      <c r="AA118" s="37">
        <f t="shared" ref="AA118" si="503">+AB118+10</f>
        <v>96.27</v>
      </c>
      <c r="AB118" s="37">
        <f t="shared" si="304"/>
        <v>86.27</v>
      </c>
      <c r="AC118" s="37">
        <f t="shared" si="305"/>
        <v>76.27</v>
      </c>
      <c r="AD118" s="43">
        <v>1</v>
      </c>
      <c r="AE118" s="44">
        <f t="shared" si="306"/>
        <v>76.27</v>
      </c>
      <c r="AF118" s="13">
        <f t="shared" si="307"/>
        <v>86.27</v>
      </c>
      <c r="AG118" s="13">
        <f t="shared" si="308"/>
        <v>101.27</v>
      </c>
      <c r="AH118" s="13">
        <f t="shared" si="309"/>
        <v>116.27</v>
      </c>
      <c r="AI118" s="13">
        <f t="shared" si="310"/>
        <v>131.26999999999998</v>
      </c>
      <c r="AJ118" s="13">
        <f t="shared" si="311"/>
        <v>146.26999999999998</v>
      </c>
    </row>
    <row r="119" spans="1:36" ht="15" x14ac:dyDescent="0.25">
      <c r="A119" s="7">
        <f t="shared" si="288"/>
        <v>42484</v>
      </c>
      <c r="B119" s="8" t="str">
        <f t="shared" si="278"/>
        <v>dom</v>
      </c>
      <c r="C119" s="8">
        <f t="shared" si="279"/>
        <v>16</v>
      </c>
      <c r="D119" s="8">
        <f t="shared" si="280"/>
        <v>24</v>
      </c>
      <c r="E119" s="8">
        <f t="shared" si="281"/>
        <v>4</v>
      </c>
      <c r="F119" s="9">
        <f t="shared" si="282"/>
        <v>2016</v>
      </c>
      <c r="G119" s="7">
        <f t="shared" si="264"/>
        <v>42120</v>
      </c>
      <c r="H119" s="8" t="str">
        <f t="shared" si="273"/>
        <v>dom</v>
      </c>
      <c r="I119" s="57">
        <v>33</v>
      </c>
      <c r="J119" s="10">
        <v>36</v>
      </c>
      <c r="K119" s="33">
        <f t="shared" si="295"/>
        <v>0.91666666666666663</v>
      </c>
      <c r="L119" s="11">
        <f t="shared" si="296"/>
        <v>9.1666666666666661</v>
      </c>
      <c r="M119" s="7">
        <f t="shared" si="297"/>
        <v>42484</v>
      </c>
      <c r="N119" s="8" t="str">
        <f t="shared" si="289"/>
        <v>dom</v>
      </c>
      <c r="O119" s="77">
        <v>36</v>
      </c>
      <c r="P119" s="16">
        <v>36</v>
      </c>
      <c r="Q119" s="33">
        <f t="shared" si="298"/>
        <v>1</v>
      </c>
      <c r="R119" s="11">
        <f t="shared" si="299"/>
        <v>10</v>
      </c>
      <c r="S119" s="32">
        <f t="shared" si="283"/>
        <v>9.0909090909090981E-2</v>
      </c>
      <c r="T119" s="62">
        <v>59</v>
      </c>
      <c r="U119" s="72">
        <v>0</v>
      </c>
      <c r="V119" s="68"/>
      <c r="W119" s="28" t="str">
        <f t="shared" si="290"/>
        <v>AUMENTA</v>
      </c>
      <c r="X119" s="37">
        <f t="shared" ref="X119" si="504">+Y119+10</f>
        <v>126.27</v>
      </c>
      <c r="Y119" s="37">
        <f t="shared" ref="Y119" si="505">+Z119+10</f>
        <v>116.27</v>
      </c>
      <c r="Z119" s="37">
        <f t="shared" ref="Z119" si="506">+AA119+10</f>
        <v>106.27</v>
      </c>
      <c r="AA119" s="37">
        <f t="shared" ref="AA119" si="507">+AB119+10</f>
        <v>96.27</v>
      </c>
      <c r="AB119" s="37">
        <f t="shared" si="304"/>
        <v>86.27</v>
      </c>
      <c r="AC119" s="37">
        <f t="shared" si="305"/>
        <v>76.27</v>
      </c>
      <c r="AD119" s="43">
        <v>1</v>
      </c>
      <c r="AE119" s="44">
        <f t="shared" si="306"/>
        <v>76.27</v>
      </c>
      <c r="AF119" s="13">
        <f t="shared" si="307"/>
        <v>86.27</v>
      </c>
      <c r="AG119" s="13">
        <f t="shared" si="308"/>
        <v>101.27</v>
      </c>
      <c r="AH119" s="13">
        <f t="shared" si="309"/>
        <v>116.27</v>
      </c>
      <c r="AI119" s="13">
        <f t="shared" si="310"/>
        <v>131.26999999999998</v>
      </c>
      <c r="AJ119" s="13">
        <f t="shared" si="311"/>
        <v>146.26999999999998</v>
      </c>
    </row>
    <row r="120" spans="1:36" ht="15" x14ac:dyDescent="0.25">
      <c r="A120" s="7">
        <f t="shared" si="288"/>
        <v>42485</v>
      </c>
      <c r="B120" s="8" t="str">
        <f t="shared" si="278"/>
        <v>lun</v>
      </c>
      <c r="C120" s="8">
        <f t="shared" si="279"/>
        <v>17</v>
      </c>
      <c r="D120" s="8">
        <f t="shared" si="280"/>
        <v>25</v>
      </c>
      <c r="E120" s="8">
        <f t="shared" si="281"/>
        <v>4</v>
      </c>
      <c r="F120" s="9">
        <f t="shared" si="282"/>
        <v>2016</v>
      </c>
      <c r="G120" s="7">
        <f t="shared" si="264"/>
        <v>42121</v>
      </c>
      <c r="H120" s="8" t="str">
        <f t="shared" si="273"/>
        <v>lun</v>
      </c>
      <c r="I120" s="57">
        <v>36</v>
      </c>
      <c r="J120" s="10">
        <v>36</v>
      </c>
      <c r="K120" s="33">
        <f t="shared" si="295"/>
        <v>1</v>
      </c>
      <c r="L120" s="11">
        <f t="shared" si="296"/>
        <v>10</v>
      </c>
      <c r="M120" s="7">
        <f t="shared" si="297"/>
        <v>42485</v>
      </c>
      <c r="N120" s="8" t="str">
        <f t="shared" si="289"/>
        <v>lun</v>
      </c>
      <c r="O120" s="77">
        <v>10</v>
      </c>
      <c r="P120" s="16">
        <v>36</v>
      </c>
      <c r="Q120" s="33">
        <f t="shared" si="298"/>
        <v>0.27777777777777779</v>
      </c>
      <c r="R120" s="11">
        <f t="shared" si="299"/>
        <v>2.7777777777777777</v>
      </c>
      <c r="S120" s="32">
        <f t="shared" si="283"/>
        <v>-0.72222222222222221</v>
      </c>
      <c r="T120" s="62">
        <v>59</v>
      </c>
      <c r="U120" s="72">
        <v>0</v>
      </c>
      <c r="V120" s="68"/>
      <c r="W120" s="28" t="str">
        <f t="shared" si="290"/>
        <v>OK</v>
      </c>
      <c r="X120" s="37">
        <f t="shared" ref="X120" si="508">+Y120+10</f>
        <v>90.270833333333329</v>
      </c>
      <c r="Y120" s="37">
        <f t="shared" ref="Y120" si="509">+Z120+10</f>
        <v>80.270833333333329</v>
      </c>
      <c r="Z120" s="37">
        <f t="shared" ref="Z120" si="510">+AA120+10</f>
        <v>70.270833333333329</v>
      </c>
      <c r="AA120" s="37">
        <f t="shared" ref="AA120" si="511">+AB120+10</f>
        <v>60.270833333333329</v>
      </c>
      <c r="AB120" s="37">
        <f t="shared" si="304"/>
        <v>50.270833333333329</v>
      </c>
      <c r="AC120" s="37">
        <f t="shared" si="305"/>
        <v>40.270833333333329</v>
      </c>
      <c r="AD120" s="43">
        <v>1</v>
      </c>
      <c r="AE120" s="44">
        <f t="shared" si="306"/>
        <v>40.270833333333329</v>
      </c>
      <c r="AF120" s="13">
        <f t="shared" si="307"/>
        <v>46.659722222222221</v>
      </c>
      <c r="AG120" s="13">
        <f t="shared" si="308"/>
        <v>54.4375</v>
      </c>
      <c r="AH120" s="13">
        <f t="shared" si="309"/>
        <v>62.215277777777779</v>
      </c>
      <c r="AI120" s="13">
        <f t="shared" si="310"/>
        <v>73.604166666666671</v>
      </c>
      <c r="AJ120" s="13">
        <f t="shared" si="311"/>
        <v>84.993055555555557</v>
      </c>
    </row>
    <row r="121" spans="1:36" ht="15" x14ac:dyDescent="0.25">
      <c r="A121" s="7">
        <f t="shared" si="288"/>
        <v>42486</v>
      </c>
      <c r="B121" s="8" t="str">
        <f t="shared" si="278"/>
        <v>mar</v>
      </c>
      <c r="C121" s="8">
        <f t="shared" si="279"/>
        <v>17</v>
      </c>
      <c r="D121" s="8">
        <f t="shared" si="280"/>
        <v>26</v>
      </c>
      <c r="E121" s="8">
        <f t="shared" si="281"/>
        <v>4</v>
      </c>
      <c r="F121" s="9">
        <f t="shared" si="282"/>
        <v>2016</v>
      </c>
      <c r="G121" s="7">
        <f t="shared" si="264"/>
        <v>42122</v>
      </c>
      <c r="H121" s="8" t="str">
        <f t="shared" si="273"/>
        <v>mar</v>
      </c>
      <c r="I121" s="57">
        <v>34</v>
      </c>
      <c r="J121" s="10">
        <v>36</v>
      </c>
      <c r="K121" s="33">
        <f t="shared" si="295"/>
        <v>0.94444444444444442</v>
      </c>
      <c r="L121" s="11">
        <f t="shared" si="296"/>
        <v>9.4444444444444446</v>
      </c>
      <c r="M121" s="7">
        <f t="shared" si="297"/>
        <v>42486</v>
      </c>
      <c r="N121" s="8" t="str">
        <f t="shared" si="289"/>
        <v>mar</v>
      </c>
      <c r="O121" s="77">
        <v>30</v>
      </c>
      <c r="P121" s="16">
        <v>36</v>
      </c>
      <c r="Q121" s="33">
        <f t="shared" si="298"/>
        <v>0.83333333333333337</v>
      </c>
      <c r="R121" s="11">
        <f t="shared" si="299"/>
        <v>8.3333333333333339</v>
      </c>
      <c r="S121" s="32">
        <f t="shared" si="283"/>
        <v>-0.11764705882352937</v>
      </c>
      <c r="T121" s="62">
        <v>59</v>
      </c>
      <c r="U121" s="72">
        <v>0</v>
      </c>
      <c r="V121" s="68"/>
      <c r="W121" s="28" t="str">
        <f t="shared" si="290"/>
        <v>AUMENTA</v>
      </c>
      <c r="X121" s="37">
        <f t="shared" ref="X121" si="512">+Y121+10</f>
        <v>115.4375</v>
      </c>
      <c r="Y121" s="37">
        <f t="shared" ref="Y121" si="513">+Z121+10</f>
        <v>105.4375</v>
      </c>
      <c r="Z121" s="37">
        <f t="shared" ref="Z121" si="514">+AA121+10</f>
        <v>95.4375</v>
      </c>
      <c r="AA121" s="37">
        <f t="shared" ref="AA121" si="515">+AB121+10</f>
        <v>85.4375</v>
      </c>
      <c r="AB121" s="37">
        <f t="shared" si="304"/>
        <v>75.4375</v>
      </c>
      <c r="AC121" s="37">
        <f t="shared" si="305"/>
        <v>65.4375</v>
      </c>
      <c r="AD121" s="43">
        <v>1</v>
      </c>
      <c r="AE121" s="44">
        <f t="shared" si="306"/>
        <v>65.4375</v>
      </c>
      <c r="AF121" s="13">
        <f t="shared" si="307"/>
        <v>74.604166666666671</v>
      </c>
      <c r="AG121" s="13">
        <f t="shared" si="308"/>
        <v>87.9375</v>
      </c>
      <c r="AH121" s="13">
        <f t="shared" si="309"/>
        <v>101.27083333333334</v>
      </c>
      <c r="AI121" s="13">
        <f t="shared" si="310"/>
        <v>115.4375</v>
      </c>
      <c r="AJ121" s="13">
        <f t="shared" si="311"/>
        <v>129.60416666666669</v>
      </c>
    </row>
    <row r="122" spans="1:36" ht="15" x14ac:dyDescent="0.25">
      <c r="A122" s="7">
        <f t="shared" si="288"/>
        <v>42487</v>
      </c>
      <c r="B122" s="8" t="str">
        <f t="shared" si="278"/>
        <v>mer</v>
      </c>
      <c r="C122" s="8">
        <f t="shared" si="279"/>
        <v>17</v>
      </c>
      <c r="D122" s="8">
        <f t="shared" si="280"/>
        <v>27</v>
      </c>
      <c r="E122" s="8">
        <f t="shared" si="281"/>
        <v>4</v>
      </c>
      <c r="F122" s="9">
        <f t="shared" si="282"/>
        <v>2016</v>
      </c>
      <c r="G122" s="7">
        <f t="shared" si="264"/>
        <v>42123</v>
      </c>
      <c r="H122" s="8" t="str">
        <f t="shared" si="273"/>
        <v>mer</v>
      </c>
      <c r="I122" s="57">
        <v>9</v>
      </c>
      <c r="J122" s="10">
        <v>36</v>
      </c>
      <c r="K122" s="33">
        <f t="shared" si="295"/>
        <v>0.25</v>
      </c>
      <c r="L122" s="11">
        <f t="shared" si="296"/>
        <v>2.5</v>
      </c>
      <c r="M122" s="7">
        <f t="shared" si="297"/>
        <v>42487</v>
      </c>
      <c r="N122" s="8" t="str">
        <f t="shared" si="289"/>
        <v>mer</v>
      </c>
      <c r="O122" s="77">
        <v>16</v>
      </c>
      <c r="P122" s="16">
        <v>36</v>
      </c>
      <c r="Q122" s="33">
        <f t="shared" si="298"/>
        <v>0.44444444444444442</v>
      </c>
      <c r="R122" s="11">
        <f t="shared" si="299"/>
        <v>4.4444444444444446</v>
      </c>
      <c r="S122" s="32">
        <f t="shared" si="283"/>
        <v>0.7777777777777779</v>
      </c>
      <c r="T122" s="62">
        <v>59</v>
      </c>
      <c r="U122" s="72">
        <v>0</v>
      </c>
      <c r="V122" s="68"/>
      <c r="W122" s="28" t="str">
        <f t="shared" si="290"/>
        <v>OK</v>
      </c>
      <c r="X122" s="37">
        <f t="shared" ref="X122" si="516">+Y122+10</f>
        <v>96.053333333333342</v>
      </c>
      <c r="Y122" s="37">
        <f t="shared" ref="Y122" si="517">+Z122+10</f>
        <v>86.053333333333342</v>
      </c>
      <c r="Z122" s="37">
        <f t="shared" ref="Z122" si="518">+AA122+10</f>
        <v>76.053333333333342</v>
      </c>
      <c r="AA122" s="37">
        <f t="shared" ref="AA122" si="519">+AB122+10</f>
        <v>66.053333333333342</v>
      </c>
      <c r="AB122" s="37">
        <f t="shared" si="304"/>
        <v>56.053333333333335</v>
      </c>
      <c r="AC122" s="37">
        <f t="shared" si="305"/>
        <v>46.053333333333335</v>
      </c>
      <c r="AD122" s="43">
        <v>1</v>
      </c>
      <c r="AE122" s="44">
        <f t="shared" si="306"/>
        <v>46.053333333333335</v>
      </c>
      <c r="AF122" s="13">
        <f t="shared" si="307"/>
        <v>53.275555555555556</v>
      </c>
      <c r="AG122" s="13">
        <f t="shared" si="308"/>
        <v>62.72</v>
      </c>
      <c r="AH122" s="13">
        <f t="shared" si="309"/>
        <v>72.164444444444442</v>
      </c>
      <c r="AI122" s="13">
        <f t="shared" si="310"/>
        <v>84.38666666666667</v>
      </c>
      <c r="AJ122" s="13">
        <f t="shared" si="311"/>
        <v>96.608888888888885</v>
      </c>
    </row>
    <row r="123" spans="1:36" ht="15" x14ac:dyDescent="0.25">
      <c r="A123" s="7">
        <f t="shared" si="288"/>
        <v>42488</v>
      </c>
      <c r="B123" s="8" t="str">
        <f t="shared" si="278"/>
        <v>gio</v>
      </c>
      <c r="C123" s="8">
        <f t="shared" si="279"/>
        <v>17</v>
      </c>
      <c r="D123" s="8">
        <f t="shared" si="280"/>
        <v>28</v>
      </c>
      <c r="E123" s="8">
        <f t="shared" si="281"/>
        <v>4</v>
      </c>
      <c r="F123" s="9">
        <f t="shared" si="282"/>
        <v>2016</v>
      </c>
      <c r="G123" s="7">
        <f t="shared" si="264"/>
        <v>42124</v>
      </c>
      <c r="H123" s="8" t="str">
        <f t="shared" si="273"/>
        <v>gio</v>
      </c>
      <c r="I123" s="57">
        <v>14</v>
      </c>
      <c r="J123" s="10">
        <v>36</v>
      </c>
      <c r="K123" s="33">
        <f t="shared" si="295"/>
        <v>0.3888888888888889</v>
      </c>
      <c r="L123" s="11">
        <f t="shared" si="296"/>
        <v>3.8888888888888888</v>
      </c>
      <c r="M123" s="7">
        <f t="shared" si="297"/>
        <v>42488</v>
      </c>
      <c r="N123" s="8" t="str">
        <f t="shared" si="289"/>
        <v>gio</v>
      </c>
      <c r="O123" s="77">
        <v>19</v>
      </c>
      <c r="P123" s="16">
        <v>36</v>
      </c>
      <c r="Q123" s="33">
        <f t="shared" si="298"/>
        <v>0.52777777777777779</v>
      </c>
      <c r="R123" s="11">
        <f t="shared" si="299"/>
        <v>5.2777777777777777</v>
      </c>
      <c r="S123" s="32">
        <f t="shared" si="283"/>
        <v>0.35714285714285715</v>
      </c>
      <c r="T123" s="62">
        <v>59</v>
      </c>
      <c r="U123" s="72">
        <v>0</v>
      </c>
      <c r="V123" s="68"/>
      <c r="W123" s="28" t="str">
        <f t="shared" si="290"/>
        <v>OK</v>
      </c>
      <c r="X123" s="37">
        <f t="shared" ref="X123" si="520">+Y123+10</f>
        <v>99.512708333333336</v>
      </c>
      <c r="Y123" s="37">
        <f t="shared" ref="Y123" si="521">+Z123+10</f>
        <v>89.512708333333336</v>
      </c>
      <c r="Z123" s="37">
        <f t="shared" ref="Z123" si="522">+AA123+10</f>
        <v>79.512708333333336</v>
      </c>
      <c r="AA123" s="37">
        <f t="shared" ref="AA123" si="523">+AB123+10</f>
        <v>69.512708333333336</v>
      </c>
      <c r="AB123" s="37">
        <f t="shared" si="304"/>
        <v>59.512708333333336</v>
      </c>
      <c r="AC123" s="37">
        <f t="shared" si="305"/>
        <v>49.512708333333336</v>
      </c>
      <c r="AD123" s="43">
        <v>1</v>
      </c>
      <c r="AE123" s="44">
        <f t="shared" si="306"/>
        <v>49.512708333333336</v>
      </c>
      <c r="AF123" s="13">
        <f t="shared" si="307"/>
        <v>57.151597222222222</v>
      </c>
      <c r="AG123" s="13">
        <f t="shared" si="308"/>
        <v>67.429374999999993</v>
      </c>
      <c r="AH123" s="13">
        <f t="shared" si="309"/>
        <v>77.707152777777779</v>
      </c>
      <c r="AI123" s="13">
        <f t="shared" si="310"/>
        <v>90.346041666666665</v>
      </c>
      <c r="AJ123" s="13">
        <f t="shared" si="311"/>
        <v>102.98493055555556</v>
      </c>
    </row>
    <row r="124" spans="1:36" ht="15" x14ac:dyDescent="0.25">
      <c r="A124" s="7">
        <f t="shared" si="288"/>
        <v>42489</v>
      </c>
      <c r="B124" s="8" t="str">
        <f t="shared" si="278"/>
        <v>ven</v>
      </c>
      <c r="C124" s="8">
        <f t="shared" si="279"/>
        <v>17</v>
      </c>
      <c r="D124" s="8">
        <f t="shared" si="280"/>
        <v>29</v>
      </c>
      <c r="E124" s="8">
        <f t="shared" si="281"/>
        <v>4</v>
      </c>
      <c r="F124" s="9">
        <f t="shared" si="282"/>
        <v>2016</v>
      </c>
      <c r="G124" s="7">
        <f t="shared" si="264"/>
        <v>42125</v>
      </c>
      <c r="H124" s="8" t="str">
        <f t="shared" si="273"/>
        <v>ven</v>
      </c>
      <c r="I124" s="57">
        <v>36</v>
      </c>
      <c r="J124" s="10">
        <v>36</v>
      </c>
      <c r="K124" s="33">
        <f t="shared" si="295"/>
        <v>1</v>
      </c>
      <c r="L124" s="11">
        <f t="shared" si="296"/>
        <v>10</v>
      </c>
      <c r="M124" s="7">
        <f t="shared" si="297"/>
        <v>42489</v>
      </c>
      <c r="N124" s="8" t="str">
        <f t="shared" si="289"/>
        <v>ven</v>
      </c>
      <c r="O124" s="77">
        <v>4</v>
      </c>
      <c r="P124" s="16">
        <v>36</v>
      </c>
      <c r="Q124" s="33">
        <f t="shared" si="298"/>
        <v>0.1111111111111111</v>
      </c>
      <c r="R124" s="11">
        <f t="shared" si="299"/>
        <v>1.1111111111111112</v>
      </c>
      <c r="S124" s="32">
        <f t="shared" si="283"/>
        <v>-0.88888888888888895</v>
      </c>
      <c r="T124" s="62">
        <v>59</v>
      </c>
      <c r="U124" s="72">
        <v>0</v>
      </c>
      <c r="V124" s="68"/>
      <c r="W124" s="28" t="str">
        <f t="shared" si="290"/>
        <v>OK</v>
      </c>
      <c r="X124" s="37">
        <f t="shared" ref="X124" si="524">+Y124+10</f>
        <v>86.00333333333333</v>
      </c>
      <c r="Y124" s="37">
        <f t="shared" ref="Y124" si="525">+Z124+10</f>
        <v>76.00333333333333</v>
      </c>
      <c r="Z124" s="37">
        <f t="shared" ref="Z124" si="526">+AA124+10</f>
        <v>66.00333333333333</v>
      </c>
      <c r="AA124" s="37">
        <f t="shared" ref="AA124" si="527">+AB124+10</f>
        <v>56.00333333333333</v>
      </c>
      <c r="AB124" s="37">
        <f t="shared" si="304"/>
        <v>46.00333333333333</v>
      </c>
      <c r="AC124" s="37">
        <f t="shared" si="305"/>
        <v>36.00333333333333</v>
      </c>
      <c r="AD124" s="43">
        <v>1</v>
      </c>
      <c r="AE124" s="44">
        <f t="shared" si="306"/>
        <v>36.00333333333333</v>
      </c>
      <c r="AF124" s="13">
        <f t="shared" si="307"/>
        <v>41.558888888888887</v>
      </c>
      <c r="AG124" s="13">
        <f t="shared" si="308"/>
        <v>47.67</v>
      </c>
      <c r="AH124" s="13">
        <f t="shared" si="309"/>
        <v>53.781111111111109</v>
      </c>
      <c r="AI124" s="13">
        <f t="shared" si="310"/>
        <v>64.336666666666673</v>
      </c>
      <c r="AJ124" s="13">
        <f t="shared" si="311"/>
        <v>74.892222222222216</v>
      </c>
    </row>
    <row r="125" spans="1:36" ht="15" x14ac:dyDescent="0.25">
      <c r="A125" s="7">
        <f t="shared" si="288"/>
        <v>42490</v>
      </c>
      <c r="B125" s="8" t="str">
        <f t="shared" si="278"/>
        <v>sab</v>
      </c>
      <c r="C125" s="8">
        <f t="shared" si="279"/>
        <v>17</v>
      </c>
      <c r="D125" s="8">
        <f t="shared" si="280"/>
        <v>30</v>
      </c>
      <c r="E125" s="8">
        <f t="shared" si="281"/>
        <v>4</v>
      </c>
      <c r="F125" s="9">
        <f t="shared" si="282"/>
        <v>2016</v>
      </c>
      <c r="G125" s="7">
        <f t="shared" si="264"/>
        <v>42126</v>
      </c>
      <c r="H125" s="8" t="str">
        <f t="shared" si="273"/>
        <v>sab</v>
      </c>
      <c r="I125" s="57">
        <v>36</v>
      </c>
      <c r="J125" s="10">
        <v>36</v>
      </c>
      <c r="K125" s="33">
        <f t="shared" si="295"/>
        <v>1</v>
      </c>
      <c r="L125" s="11">
        <f t="shared" si="296"/>
        <v>10</v>
      </c>
      <c r="M125" s="7">
        <f t="shared" si="297"/>
        <v>42490</v>
      </c>
      <c r="N125" s="8" t="str">
        <f t="shared" si="289"/>
        <v>sab</v>
      </c>
      <c r="O125" s="77">
        <v>8</v>
      </c>
      <c r="P125" s="16">
        <v>36</v>
      </c>
      <c r="Q125" s="33">
        <f t="shared" si="298"/>
        <v>0.22222222222222221</v>
      </c>
      <c r="R125" s="11">
        <f t="shared" si="299"/>
        <v>2.2222222222222223</v>
      </c>
      <c r="S125" s="32">
        <f t="shared" si="283"/>
        <v>-0.77777777777777779</v>
      </c>
      <c r="T125" s="62">
        <v>69</v>
      </c>
      <c r="U125" s="72">
        <v>0</v>
      </c>
      <c r="V125" s="68"/>
      <c r="W125" s="28" t="str">
        <f t="shared" si="290"/>
        <v>OK</v>
      </c>
      <c r="X125" s="37">
        <f t="shared" ref="X125" si="528">+Y125+10</f>
        <v>88.68</v>
      </c>
      <c r="Y125" s="37">
        <f t="shared" ref="Y125" si="529">+Z125+10</f>
        <v>78.680000000000007</v>
      </c>
      <c r="Z125" s="37">
        <f t="shared" ref="Z125" si="530">+AA125+10</f>
        <v>68.680000000000007</v>
      </c>
      <c r="AA125" s="37">
        <f t="shared" ref="AA125" si="531">+AB125+10</f>
        <v>58.68</v>
      </c>
      <c r="AB125" s="37">
        <f t="shared" si="304"/>
        <v>48.68</v>
      </c>
      <c r="AC125" s="37">
        <f t="shared" si="305"/>
        <v>38.68</v>
      </c>
      <c r="AD125" s="43">
        <v>1</v>
      </c>
      <c r="AE125" s="44">
        <f t="shared" si="306"/>
        <v>38.68</v>
      </c>
      <c r="AF125" s="13">
        <f t="shared" si="307"/>
        <v>44.791111111111114</v>
      </c>
      <c r="AG125" s="13">
        <f t="shared" si="308"/>
        <v>52.013333333333335</v>
      </c>
      <c r="AH125" s="13">
        <f t="shared" si="309"/>
        <v>59.235555555555557</v>
      </c>
      <c r="AI125" s="13">
        <f t="shared" si="310"/>
        <v>70.346666666666664</v>
      </c>
      <c r="AJ125" s="13">
        <f t="shared" si="311"/>
        <v>81.457777777777778</v>
      </c>
    </row>
    <row r="126" spans="1:36" ht="15" x14ac:dyDescent="0.25">
      <c r="A126" s="7">
        <f t="shared" si="288"/>
        <v>42491</v>
      </c>
      <c r="B126" s="8" t="str">
        <f t="shared" si="278"/>
        <v>dom</v>
      </c>
      <c r="C126" s="8">
        <f t="shared" si="279"/>
        <v>17</v>
      </c>
      <c r="D126" s="8">
        <f t="shared" si="280"/>
        <v>1</v>
      </c>
      <c r="E126" s="8">
        <f t="shared" si="281"/>
        <v>5</v>
      </c>
      <c r="F126" s="9">
        <f t="shared" si="282"/>
        <v>2016</v>
      </c>
      <c r="G126" s="7">
        <f t="shared" si="264"/>
        <v>42127</v>
      </c>
      <c r="H126" s="8" t="str">
        <f t="shared" si="273"/>
        <v>dom</v>
      </c>
      <c r="I126" s="57">
        <v>18</v>
      </c>
      <c r="J126" s="10">
        <v>36</v>
      </c>
      <c r="K126" s="33">
        <f t="shared" si="295"/>
        <v>0.5</v>
      </c>
      <c r="L126" s="11">
        <f t="shared" si="296"/>
        <v>5</v>
      </c>
      <c r="M126" s="7">
        <f t="shared" si="297"/>
        <v>42491</v>
      </c>
      <c r="N126" s="8" t="str">
        <f t="shared" si="289"/>
        <v>dom</v>
      </c>
      <c r="O126" s="77">
        <v>7</v>
      </c>
      <c r="P126" s="16">
        <v>36</v>
      </c>
      <c r="Q126" s="33">
        <f t="shared" si="298"/>
        <v>0.19444444444444445</v>
      </c>
      <c r="R126" s="11">
        <f t="shared" si="299"/>
        <v>1.9444444444444444</v>
      </c>
      <c r="S126" s="32">
        <f t="shared" si="283"/>
        <v>-0.61111111111111105</v>
      </c>
      <c r="T126" s="62">
        <v>69</v>
      </c>
      <c r="U126" s="72">
        <v>0</v>
      </c>
      <c r="V126" s="68"/>
      <c r="W126" s="28" t="str">
        <f t="shared" si="290"/>
        <v>OK</v>
      </c>
      <c r="X126" s="37">
        <f t="shared" ref="X126" si="532">+Y126+10</f>
        <v>87.947708333333338</v>
      </c>
      <c r="Y126" s="37">
        <f t="shared" ref="Y126" si="533">+Z126+10</f>
        <v>77.947708333333338</v>
      </c>
      <c r="Z126" s="37">
        <f t="shared" ref="Z126" si="534">+AA126+10</f>
        <v>67.947708333333338</v>
      </c>
      <c r="AA126" s="37">
        <f t="shared" ref="AA126" si="535">+AB126+10</f>
        <v>57.947708333333331</v>
      </c>
      <c r="AB126" s="37">
        <f t="shared" si="304"/>
        <v>47.947708333333331</v>
      </c>
      <c r="AC126" s="37">
        <f t="shared" si="305"/>
        <v>37.947708333333331</v>
      </c>
      <c r="AD126" s="43">
        <v>1</v>
      </c>
      <c r="AE126" s="44">
        <f t="shared" si="306"/>
        <v>37.947708333333331</v>
      </c>
      <c r="AF126" s="13">
        <f t="shared" si="307"/>
        <v>43.919930555555553</v>
      </c>
      <c r="AG126" s="13">
        <f t="shared" si="308"/>
        <v>50.864375000000003</v>
      </c>
      <c r="AH126" s="13">
        <f t="shared" si="309"/>
        <v>57.808819444444445</v>
      </c>
      <c r="AI126" s="13">
        <f t="shared" si="310"/>
        <v>68.781041666666667</v>
      </c>
      <c r="AJ126" s="13">
        <f t="shared" si="311"/>
        <v>79.753263888888881</v>
      </c>
    </row>
    <row r="127" spans="1:36" ht="15" x14ac:dyDescent="0.25">
      <c r="A127" s="7">
        <f t="shared" si="288"/>
        <v>42492</v>
      </c>
      <c r="B127" s="8" t="str">
        <f t="shared" si="278"/>
        <v>lun</v>
      </c>
      <c r="C127" s="8">
        <f t="shared" si="279"/>
        <v>18</v>
      </c>
      <c r="D127" s="8">
        <f t="shared" si="280"/>
        <v>2</v>
      </c>
      <c r="E127" s="8">
        <f t="shared" si="281"/>
        <v>5</v>
      </c>
      <c r="F127" s="9">
        <f t="shared" si="282"/>
        <v>2016</v>
      </c>
      <c r="G127" s="7">
        <f t="shared" si="264"/>
        <v>42128</v>
      </c>
      <c r="H127" s="8" t="str">
        <f t="shared" si="273"/>
        <v>lun</v>
      </c>
      <c r="I127" s="57">
        <v>36</v>
      </c>
      <c r="J127" s="10">
        <v>36</v>
      </c>
      <c r="K127" s="33">
        <f t="shared" si="295"/>
        <v>1</v>
      </c>
      <c r="L127" s="11">
        <f t="shared" si="296"/>
        <v>10</v>
      </c>
      <c r="M127" s="7">
        <f t="shared" si="297"/>
        <v>42492</v>
      </c>
      <c r="N127" s="8" t="str">
        <f t="shared" si="289"/>
        <v>lun</v>
      </c>
      <c r="O127" s="77">
        <v>32</v>
      </c>
      <c r="P127" s="16">
        <v>36</v>
      </c>
      <c r="Q127" s="33">
        <f t="shared" si="298"/>
        <v>0.88888888888888884</v>
      </c>
      <c r="R127" s="11">
        <f t="shared" si="299"/>
        <v>8.8888888888888893</v>
      </c>
      <c r="S127" s="32">
        <f t="shared" si="283"/>
        <v>-0.11111111111111108</v>
      </c>
      <c r="T127" s="62">
        <v>69</v>
      </c>
      <c r="U127" s="72">
        <v>0</v>
      </c>
      <c r="V127" s="68"/>
      <c r="W127" s="28" t="str">
        <f t="shared" si="290"/>
        <v>OK</v>
      </c>
      <c r="X127" s="37">
        <f t="shared" ref="X127" si="536">+Y127+10</f>
        <v>118.88</v>
      </c>
      <c r="Y127" s="37">
        <f t="shared" ref="Y127" si="537">+Z127+10</f>
        <v>108.88</v>
      </c>
      <c r="Z127" s="37">
        <f t="shared" ref="Z127" si="538">+AA127+10</f>
        <v>98.88</v>
      </c>
      <c r="AA127" s="37">
        <f t="shared" ref="AA127" si="539">+AB127+10</f>
        <v>88.88</v>
      </c>
      <c r="AB127" s="37">
        <f t="shared" si="304"/>
        <v>78.88</v>
      </c>
      <c r="AC127" s="37">
        <f t="shared" si="305"/>
        <v>68.88</v>
      </c>
      <c r="AD127" s="43">
        <v>1</v>
      </c>
      <c r="AE127" s="44">
        <f t="shared" si="306"/>
        <v>68.88</v>
      </c>
      <c r="AF127" s="13">
        <f t="shared" si="307"/>
        <v>78.324444444444453</v>
      </c>
      <c r="AG127" s="13">
        <f t="shared" si="308"/>
        <v>92.213333333333338</v>
      </c>
      <c r="AH127" s="13">
        <f t="shared" si="309"/>
        <v>106.10222222222222</v>
      </c>
      <c r="AI127" s="13">
        <f t="shared" si="310"/>
        <v>120.54666666666667</v>
      </c>
      <c r="AJ127" s="13">
        <f t="shared" si="311"/>
        <v>134.99111111111111</v>
      </c>
    </row>
    <row r="128" spans="1:36" ht="15" x14ac:dyDescent="0.25">
      <c r="A128" s="7">
        <f t="shared" si="288"/>
        <v>42493</v>
      </c>
      <c r="B128" s="8" t="str">
        <f t="shared" si="278"/>
        <v>mar</v>
      </c>
      <c r="C128" s="8">
        <f t="shared" si="279"/>
        <v>18</v>
      </c>
      <c r="D128" s="8">
        <f t="shared" si="280"/>
        <v>3</v>
      </c>
      <c r="E128" s="8">
        <f t="shared" si="281"/>
        <v>5</v>
      </c>
      <c r="F128" s="9">
        <f t="shared" si="282"/>
        <v>2016</v>
      </c>
      <c r="G128" s="7">
        <f t="shared" si="264"/>
        <v>42129</v>
      </c>
      <c r="H128" s="8" t="str">
        <f t="shared" si="273"/>
        <v>mar</v>
      </c>
      <c r="I128" s="57">
        <v>34</v>
      </c>
      <c r="J128" s="10">
        <v>36</v>
      </c>
      <c r="K128" s="33">
        <f t="shared" si="295"/>
        <v>0.94444444444444442</v>
      </c>
      <c r="L128" s="11">
        <f t="shared" si="296"/>
        <v>9.4444444444444446</v>
      </c>
      <c r="M128" s="7">
        <f t="shared" si="297"/>
        <v>42493</v>
      </c>
      <c r="N128" s="8" t="str">
        <f t="shared" si="289"/>
        <v>mar</v>
      </c>
      <c r="O128" s="77">
        <v>36</v>
      </c>
      <c r="P128" s="16">
        <v>36</v>
      </c>
      <c r="Q128" s="33">
        <f t="shared" si="298"/>
        <v>1</v>
      </c>
      <c r="R128" s="11">
        <f t="shared" si="299"/>
        <v>10</v>
      </c>
      <c r="S128" s="32">
        <f t="shared" si="283"/>
        <v>5.8823529411764684E-2</v>
      </c>
      <c r="T128" s="62">
        <v>69</v>
      </c>
      <c r="U128" s="72">
        <v>0</v>
      </c>
      <c r="V128" s="68"/>
      <c r="W128" s="28" t="str">
        <f t="shared" si="290"/>
        <v>AUMENTA</v>
      </c>
      <c r="X128" s="37">
        <f t="shared" ref="X128" si="540">+Y128+10</f>
        <v>126.27</v>
      </c>
      <c r="Y128" s="37">
        <f t="shared" ref="Y128" si="541">+Z128+10</f>
        <v>116.27</v>
      </c>
      <c r="Z128" s="37">
        <f t="shared" ref="Z128" si="542">+AA128+10</f>
        <v>106.27</v>
      </c>
      <c r="AA128" s="37">
        <f t="shared" ref="AA128" si="543">+AB128+10</f>
        <v>96.27</v>
      </c>
      <c r="AB128" s="37">
        <f t="shared" si="304"/>
        <v>86.27</v>
      </c>
      <c r="AC128" s="37">
        <f t="shared" si="305"/>
        <v>76.27</v>
      </c>
      <c r="AD128" s="43">
        <v>1</v>
      </c>
      <c r="AE128" s="44">
        <f t="shared" si="306"/>
        <v>76.27</v>
      </c>
      <c r="AF128" s="13">
        <f t="shared" si="307"/>
        <v>86.27</v>
      </c>
      <c r="AG128" s="13">
        <f t="shared" si="308"/>
        <v>101.27</v>
      </c>
      <c r="AH128" s="13">
        <f t="shared" si="309"/>
        <v>116.27</v>
      </c>
      <c r="AI128" s="13">
        <f t="shared" si="310"/>
        <v>131.26999999999998</v>
      </c>
      <c r="AJ128" s="13">
        <f t="shared" si="311"/>
        <v>146.26999999999998</v>
      </c>
    </row>
    <row r="129" spans="1:36" ht="15" x14ac:dyDescent="0.25">
      <c r="A129" s="7">
        <f t="shared" si="288"/>
        <v>42494</v>
      </c>
      <c r="B129" s="8" t="str">
        <f t="shared" si="278"/>
        <v>mer</v>
      </c>
      <c r="C129" s="8">
        <f t="shared" si="279"/>
        <v>18</v>
      </c>
      <c r="D129" s="8">
        <f t="shared" si="280"/>
        <v>4</v>
      </c>
      <c r="E129" s="8">
        <f t="shared" si="281"/>
        <v>5</v>
      </c>
      <c r="F129" s="9">
        <f t="shared" si="282"/>
        <v>2016</v>
      </c>
      <c r="G129" s="7">
        <f t="shared" ref="G129:G192" si="544">DATE(F130-1,E130,D130+1)</f>
        <v>42130</v>
      </c>
      <c r="H129" s="8" t="str">
        <f t="shared" si="273"/>
        <v>mer</v>
      </c>
      <c r="I129" s="57">
        <v>30</v>
      </c>
      <c r="J129" s="10">
        <v>36</v>
      </c>
      <c r="K129" s="33">
        <f t="shared" si="295"/>
        <v>0.83333333333333337</v>
      </c>
      <c r="L129" s="11">
        <f t="shared" si="296"/>
        <v>8.3333333333333339</v>
      </c>
      <c r="M129" s="7">
        <f t="shared" si="297"/>
        <v>42494</v>
      </c>
      <c r="N129" s="8" t="str">
        <f t="shared" si="289"/>
        <v>mer</v>
      </c>
      <c r="O129" s="77">
        <v>35</v>
      </c>
      <c r="P129" s="16">
        <v>36</v>
      </c>
      <c r="Q129" s="33">
        <f t="shared" si="298"/>
        <v>0.97222222222222221</v>
      </c>
      <c r="R129" s="11">
        <f t="shared" si="299"/>
        <v>9.7222222222222214</v>
      </c>
      <c r="S129" s="32">
        <f t="shared" si="283"/>
        <v>0.16666666666666649</v>
      </c>
      <c r="T129" s="62">
        <v>69</v>
      </c>
      <c r="U129" s="72">
        <v>0</v>
      </c>
      <c r="V129" s="68"/>
      <c r="W129" s="28" t="str">
        <f t="shared" si="290"/>
        <v>AUMENTA</v>
      </c>
      <c r="X129" s="37">
        <f t="shared" ref="X129" si="545">+Y129+10</f>
        <v>124.359375</v>
      </c>
      <c r="Y129" s="37">
        <f t="shared" ref="Y129" si="546">+Z129+10</f>
        <v>114.359375</v>
      </c>
      <c r="Z129" s="37">
        <f t="shared" ref="Z129" si="547">+AA129+10</f>
        <v>104.359375</v>
      </c>
      <c r="AA129" s="37">
        <f t="shared" ref="AA129" si="548">+AB129+10</f>
        <v>94.359375</v>
      </c>
      <c r="AB129" s="37">
        <f t="shared" si="304"/>
        <v>84.359375</v>
      </c>
      <c r="AC129" s="37">
        <f t="shared" si="305"/>
        <v>74.359375</v>
      </c>
      <c r="AD129" s="43">
        <v>1</v>
      </c>
      <c r="AE129" s="44">
        <f t="shared" si="306"/>
        <v>74.359375</v>
      </c>
      <c r="AF129" s="13">
        <f t="shared" si="307"/>
        <v>84.220486111111114</v>
      </c>
      <c r="AG129" s="13">
        <f t="shared" si="308"/>
        <v>98.942708333333329</v>
      </c>
      <c r="AH129" s="13">
        <f t="shared" si="309"/>
        <v>113.66493055555554</v>
      </c>
      <c r="AI129" s="13">
        <f t="shared" si="310"/>
        <v>128.52604166666666</v>
      </c>
      <c r="AJ129" s="13">
        <f t="shared" si="311"/>
        <v>143.38715277777777</v>
      </c>
    </row>
    <row r="130" spans="1:36" ht="15" x14ac:dyDescent="0.25">
      <c r="A130" s="7">
        <f t="shared" si="288"/>
        <v>42495</v>
      </c>
      <c r="B130" s="8" t="str">
        <f t="shared" si="278"/>
        <v>gio</v>
      </c>
      <c r="C130" s="8">
        <f t="shared" si="279"/>
        <v>18</v>
      </c>
      <c r="D130" s="8">
        <f t="shared" si="280"/>
        <v>5</v>
      </c>
      <c r="E130" s="8">
        <f t="shared" si="281"/>
        <v>5</v>
      </c>
      <c r="F130" s="9">
        <f t="shared" si="282"/>
        <v>2016</v>
      </c>
      <c r="G130" s="7">
        <f t="shared" si="544"/>
        <v>42131</v>
      </c>
      <c r="H130" s="8" t="str">
        <f t="shared" si="273"/>
        <v>gio</v>
      </c>
      <c r="I130" s="57">
        <v>17</v>
      </c>
      <c r="J130" s="10">
        <v>36</v>
      </c>
      <c r="K130" s="33">
        <f t="shared" si="295"/>
        <v>0.47222222222222221</v>
      </c>
      <c r="L130" s="11">
        <f t="shared" si="296"/>
        <v>4.7222222222222223</v>
      </c>
      <c r="M130" s="7">
        <f t="shared" si="297"/>
        <v>42495</v>
      </c>
      <c r="N130" s="8" t="str">
        <f t="shared" si="289"/>
        <v>gio</v>
      </c>
      <c r="O130" s="77">
        <v>27</v>
      </c>
      <c r="P130" s="16">
        <v>36</v>
      </c>
      <c r="Q130" s="33">
        <f t="shared" si="298"/>
        <v>0.75</v>
      </c>
      <c r="R130" s="11">
        <f t="shared" si="299"/>
        <v>7.5</v>
      </c>
      <c r="S130" s="32">
        <f t="shared" si="283"/>
        <v>0.58823529411764708</v>
      </c>
      <c r="T130" s="62">
        <v>69</v>
      </c>
      <c r="U130" s="72">
        <v>0</v>
      </c>
      <c r="V130" s="68"/>
      <c r="W130" s="28" t="str">
        <f t="shared" si="290"/>
        <v>OK</v>
      </c>
      <c r="X130" s="37">
        <f t="shared" ref="X130" si="549">+Y130+10</f>
        <v>110.589375</v>
      </c>
      <c r="Y130" s="37">
        <f t="shared" ref="Y130" si="550">+Z130+10</f>
        <v>100.589375</v>
      </c>
      <c r="Z130" s="37">
        <f t="shared" ref="Z130" si="551">+AA130+10</f>
        <v>90.589375000000004</v>
      </c>
      <c r="AA130" s="37">
        <f t="shared" ref="AA130" si="552">+AB130+10</f>
        <v>80.589375000000004</v>
      </c>
      <c r="AB130" s="37">
        <f t="shared" si="304"/>
        <v>70.589375000000004</v>
      </c>
      <c r="AC130" s="37">
        <f t="shared" si="305"/>
        <v>60.589375000000004</v>
      </c>
      <c r="AD130" s="43">
        <v>1</v>
      </c>
      <c r="AE130" s="44">
        <f t="shared" si="306"/>
        <v>60.589375000000004</v>
      </c>
      <c r="AF130" s="13">
        <f t="shared" si="307"/>
        <v>69.339375000000004</v>
      </c>
      <c r="AG130" s="13">
        <f t="shared" si="308"/>
        <v>81.839375000000004</v>
      </c>
      <c r="AH130" s="13">
        <f t="shared" si="309"/>
        <v>94.339375000000004</v>
      </c>
      <c r="AI130" s="13">
        <f t="shared" si="310"/>
        <v>108.089375</v>
      </c>
      <c r="AJ130" s="13">
        <f t="shared" si="311"/>
        <v>121.839375</v>
      </c>
    </row>
    <row r="131" spans="1:36" ht="15" x14ac:dyDescent="0.25">
      <c r="A131" s="7">
        <f t="shared" si="288"/>
        <v>42496</v>
      </c>
      <c r="B131" s="8" t="str">
        <f t="shared" si="278"/>
        <v>ven</v>
      </c>
      <c r="C131" s="8">
        <f t="shared" si="279"/>
        <v>18</v>
      </c>
      <c r="D131" s="8">
        <f t="shared" si="280"/>
        <v>6</v>
      </c>
      <c r="E131" s="8">
        <f t="shared" si="281"/>
        <v>5</v>
      </c>
      <c r="F131" s="9">
        <f t="shared" si="282"/>
        <v>2016</v>
      </c>
      <c r="G131" s="7">
        <f t="shared" si="544"/>
        <v>42132</v>
      </c>
      <c r="H131" s="8" t="str">
        <f t="shared" ref="H131:H194" si="553">CHOOSE(WEEKDAY(G131,2),"lun","mar","mer","gio","ven","sab","dom")</f>
        <v>ven</v>
      </c>
      <c r="I131" s="57">
        <v>6</v>
      </c>
      <c r="J131" s="10">
        <v>36</v>
      </c>
      <c r="K131" s="33">
        <f t="shared" si="295"/>
        <v>0.16666666666666666</v>
      </c>
      <c r="L131" s="11">
        <f t="shared" si="296"/>
        <v>1.6666666666666665</v>
      </c>
      <c r="M131" s="7">
        <f t="shared" si="297"/>
        <v>42496</v>
      </c>
      <c r="N131" s="8" t="str">
        <f t="shared" si="289"/>
        <v>ven</v>
      </c>
      <c r="O131" s="77">
        <v>4</v>
      </c>
      <c r="P131" s="16">
        <v>36</v>
      </c>
      <c r="Q131" s="33">
        <f t="shared" si="298"/>
        <v>0.1111111111111111</v>
      </c>
      <c r="R131" s="11">
        <f t="shared" si="299"/>
        <v>1.1111111111111112</v>
      </c>
      <c r="S131" s="32">
        <f t="shared" si="283"/>
        <v>-0.33333333333333326</v>
      </c>
      <c r="T131" s="62">
        <v>69</v>
      </c>
      <c r="U131" s="72">
        <v>0</v>
      </c>
      <c r="V131" s="68"/>
      <c r="W131" s="28" t="str">
        <f t="shared" si="290"/>
        <v>OK</v>
      </c>
      <c r="X131" s="37">
        <f t="shared" ref="X131" si="554">+Y131+10</f>
        <v>86.00333333333333</v>
      </c>
      <c r="Y131" s="37">
        <f t="shared" ref="Y131" si="555">+Z131+10</f>
        <v>76.00333333333333</v>
      </c>
      <c r="Z131" s="37">
        <f t="shared" ref="Z131" si="556">+AA131+10</f>
        <v>66.00333333333333</v>
      </c>
      <c r="AA131" s="37">
        <f t="shared" ref="AA131" si="557">+AB131+10</f>
        <v>56.00333333333333</v>
      </c>
      <c r="AB131" s="37">
        <f t="shared" si="304"/>
        <v>46.00333333333333</v>
      </c>
      <c r="AC131" s="37">
        <f t="shared" si="305"/>
        <v>36.00333333333333</v>
      </c>
      <c r="AD131" s="43">
        <v>1</v>
      </c>
      <c r="AE131" s="44">
        <f t="shared" si="306"/>
        <v>36.00333333333333</v>
      </c>
      <c r="AF131" s="13">
        <f t="shared" si="307"/>
        <v>41.558888888888887</v>
      </c>
      <c r="AG131" s="13">
        <f t="shared" si="308"/>
        <v>47.67</v>
      </c>
      <c r="AH131" s="13">
        <f t="shared" si="309"/>
        <v>53.781111111111109</v>
      </c>
      <c r="AI131" s="13">
        <f t="shared" si="310"/>
        <v>64.336666666666673</v>
      </c>
      <c r="AJ131" s="13">
        <f t="shared" si="311"/>
        <v>74.892222222222216</v>
      </c>
    </row>
    <row r="132" spans="1:36" ht="15" x14ac:dyDescent="0.25">
      <c r="A132" s="7">
        <f t="shared" si="288"/>
        <v>42497</v>
      </c>
      <c r="B132" s="8" t="str">
        <f t="shared" ref="B132:B195" si="558">CHOOSE(WEEKDAY(A132,2),"lun","mar","mer","gio","ven","sab","dom")</f>
        <v>sab</v>
      </c>
      <c r="C132" s="8">
        <f t="shared" ref="C132:C195" si="559">_xlfn.ISOWEEKNUM(A132)</f>
        <v>18</v>
      </c>
      <c r="D132" s="8">
        <f t="shared" ref="D132:D195" si="560">DAY(A132)</f>
        <v>7</v>
      </c>
      <c r="E132" s="8">
        <f t="shared" ref="E132:E195" si="561">MONTH(A132)</f>
        <v>5</v>
      </c>
      <c r="F132" s="9">
        <f t="shared" ref="F132:F195" si="562">YEAR(A132)</f>
        <v>2016</v>
      </c>
      <c r="G132" s="7">
        <f t="shared" si="544"/>
        <v>42133</v>
      </c>
      <c r="H132" s="8" t="str">
        <f t="shared" si="553"/>
        <v>sab</v>
      </c>
      <c r="I132" s="57">
        <v>22</v>
      </c>
      <c r="J132" s="10">
        <v>36</v>
      </c>
      <c r="K132" s="33">
        <f t="shared" si="295"/>
        <v>0.61111111111111116</v>
      </c>
      <c r="L132" s="11">
        <f t="shared" si="296"/>
        <v>6.1111111111111116</v>
      </c>
      <c r="M132" s="7">
        <f t="shared" si="297"/>
        <v>42497</v>
      </c>
      <c r="N132" s="8" t="str">
        <f t="shared" si="289"/>
        <v>sab</v>
      </c>
      <c r="O132" s="77">
        <v>12</v>
      </c>
      <c r="P132" s="16">
        <v>36</v>
      </c>
      <c r="Q132" s="33">
        <f t="shared" si="298"/>
        <v>0.33333333333333331</v>
      </c>
      <c r="R132" s="11">
        <f t="shared" si="299"/>
        <v>3.333333333333333</v>
      </c>
      <c r="S132" s="32">
        <f t="shared" ref="S132:S195" si="563">+(R132-L132)/L132</f>
        <v>-0.45454545454545464</v>
      </c>
      <c r="T132" s="62">
        <v>69</v>
      </c>
      <c r="U132" s="72">
        <v>0</v>
      </c>
      <c r="V132" s="68"/>
      <c r="W132" s="28" t="str">
        <f t="shared" si="290"/>
        <v>OK</v>
      </c>
      <c r="X132" s="37">
        <f t="shared" ref="X132" si="564">+Y132+10</f>
        <v>92.03</v>
      </c>
      <c r="Y132" s="37">
        <f t="shared" ref="Y132" si="565">+Z132+10</f>
        <v>82.03</v>
      </c>
      <c r="Z132" s="37">
        <f t="shared" ref="Z132" si="566">+AA132+10</f>
        <v>72.03</v>
      </c>
      <c r="AA132" s="37">
        <f t="shared" ref="AA132" si="567">+AB132+10</f>
        <v>62.03</v>
      </c>
      <c r="AB132" s="37">
        <f t="shared" si="304"/>
        <v>52.03</v>
      </c>
      <c r="AC132" s="37">
        <f t="shared" si="305"/>
        <v>42.03</v>
      </c>
      <c r="AD132" s="43">
        <v>1</v>
      </c>
      <c r="AE132" s="44">
        <f t="shared" si="306"/>
        <v>42.03</v>
      </c>
      <c r="AF132" s="13">
        <f t="shared" si="307"/>
        <v>48.696666666666665</v>
      </c>
      <c r="AG132" s="13">
        <f t="shared" si="308"/>
        <v>57.03</v>
      </c>
      <c r="AH132" s="13">
        <f t="shared" si="309"/>
        <v>65.36333333333333</v>
      </c>
      <c r="AI132" s="13">
        <f t="shared" si="310"/>
        <v>77.03</v>
      </c>
      <c r="AJ132" s="13">
        <f t="shared" si="311"/>
        <v>88.696666666666658</v>
      </c>
    </row>
    <row r="133" spans="1:36" ht="15" x14ac:dyDescent="0.25">
      <c r="A133" s="7">
        <f t="shared" ref="A133:A196" si="568">+A132+1</f>
        <v>42498</v>
      </c>
      <c r="B133" s="8" t="str">
        <f t="shared" si="558"/>
        <v>dom</v>
      </c>
      <c r="C133" s="8">
        <f t="shared" si="559"/>
        <v>18</v>
      </c>
      <c r="D133" s="8">
        <f t="shared" si="560"/>
        <v>8</v>
      </c>
      <c r="E133" s="8">
        <f t="shared" si="561"/>
        <v>5</v>
      </c>
      <c r="F133" s="9">
        <f t="shared" si="562"/>
        <v>2016</v>
      </c>
      <c r="G133" s="7">
        <f t="shared" si="544"/>
        <v>42134</v>
      </c>
      <c r="H133" s="8" t="str">
        <f t="shared" si="553"/>
        <v>dom</v>
      </c>
      <c r="I133" s="57">
        <v>10</v>
      </c>
      <c r="J133" s="10">
        <v>36</v>
      </c>
      <c r="K133" s="33">
        <f t="shared" si="295"/>
        <v>0.27777777777777779</v>
      </c>
      <c r="L133" s="11">
        <f t="shared" si="296"/>
        <v>2.7777777777777777</v>
      </c>
      <c r="M133" s="7">
        <f t="shared" si="297"/>
        <v>42498</v>
      </c>
      <c r="N133" s="8" t="str">
        <f t="shared" ref="N133:N196" si="569">CHOOSE(WEEKDAY(M133,2),"lun","mar","mer","gio","ven","sab","dom")</f>
        <v>dom</v>
      </c>
      <c r="O133" s="77">
        <v>20</v>
      </c>
      <c r="P133" s="16">
        <v>36</v>
      </c>
      <c r="Q133" s="33">
        <f t="shared" si="298"/>
        <v>0.55555555555555558</v>
      </c>
      <c r="R133" s="11">
        <f t="shared" si="299"/>
        <v>5.5555555555555554</v>
      </c>
      <c r="S133" s="32">
        <f t="shared" si="563"/>
        <v>1</v>
      </c>
      <c r="T133" s="62">
        <v>69</v>
      </c>
      <c r="U133" s="72">
        <v>0</v>
      </c>
      <c r="V133" s="68"/>
      <c r="W133" s="28" t="str">
        <f t="shared" ref="W133:W196" si="570">IF(AC133&lt;=T133,"OK","AUMENTA")</f>
        <v>OK</v>
      </c>
      <c r="X133" s="37">
        <f t="shared" ref="X133" si="571">+Y133+10</f>
        <v>100.75</v>
      </c>
      <c r="Y133" s="37">
        <f t="shared" ref="Y133" si="572">+Z133+10</f>
        <v>90.75</v>
      </c>
      <c r="Z133" s="37">
        <f t="shared" ref="Z133" si="573">+AA133+10</f>
        <v>80.75</v>
      </c>
      <c r="AA133" s="37">
        <f t="shared" ref="AA133" si="574">+AB133+10</f>
        <v>70.75</v>
      </c>
      <c r="AB133" s="37">
        <f t="shared" si="304"/>
        <v>60.75</v>
      </c>
      <c r="AC133" s="37">
        <f t="shared" si="305"/>
        <v>50.75</v>
      </c>
      <c r="AD133" s="43">
        <v>1</v>
      </c>
      <c r="AE133" s="44">
        <f t="shared" si="306"/>
        <v>50.75</v>
      </c>
      <c r="AF133" s="13">
        <f t="shared" si="307"/>
        <v>58.527777777777779</v>
      </c>
      <c r="AG133" s="13">
        <f t="shared" si="308"/>
        <v>69.083333333333329</v>
      </c>
      <c r="AH133" s="13">
        <f t="shared" si="309"/>
        <v>79.638888888888886</v>
      </c>
      <c r="AI133" s="13">
        <f t="shared" si="310"/>
        <v>92.416666666666657</v>
      </c>
      <c r="AJ133" s="13">
        <f t="shared" si="311"/>
        <v>105.19444444444444</v>
      </c>
    </row>
    <row r="134" spans="1:36" ht="15" x14ac:dyDescent="0.25">
      <c r="A134" s="7">
        <f t="shared" si="568"/>
        <v>42499</v>
      </c>
      <c r="B134" s="8" t="str">
        <f t="shared" si="558"/>
        <v>lun</v>
      </c>
      <c r="C134" s="8">
        <f t="shared" si="559"/>
        <v>19</v>
      </c>
      <c r="D134" s="8">
        <f t="shared" si="560"/>
        <v>9</v>
      </c>
      <c r="E134" s="8">
        <f t="shared" si="561"/>
        <v>5</v>
      </c>
      <c r="F134" s="9">
        <f t="shared" si="562"/>
        <v>2016</v>
      </c>
      <c r="G134" s="7">
        <f t="shared" si="544"/>
        <v>42135</v>
      </c>
      <c r="H134" s="8" t="str">
        <f t="shared" si="553"/>
        <v>lun</v>
      </c>
      <c r="I134" s="57">
        <v>36</v>
      </c>
      <c r="J134" s="10">
        <v>36</v>
      </c>
      <c r="K134" s="33">
        <f t="shared" ref="K134:K197" si="575">+I134/J134</f>
        <v>1</v>
      </c>
      <c r="L134" s="11">
        <f t="shared" ref="L134:L197" si="576">+I134/J134*10</f>
        <v>10</v>
      </c>
      <c r="M134" s="7">
        <f t="shared" ref="M134:M197" si="577">+M133+1</f>
        <v>42499</v>
      </c>
      <c r="N134" s="8" t="str">
        <f t="shared" si="569"/>
        <v>lun</v>
      </c>
      <c r="O134" s="77">
        <v>36</v>
      </c>
      <c r="P134" s="16">
        <v>36</v>
      </c>
      <c r="Q134" s="33">
        <f t="shared" ref="Q134:Q197" si="578">+O134/P134</f>
        <v>1</v>
      </c>
      <c r="R134" s="11">
        <f t="shared" ref="R134:R197" si="579">+O134/P134*10</f>
        <v>10</v>
      </c>
      <c r="S134" s="32">
        <f t="shared" si="563"/>
        <v>0</v>
      </c>
      <c r="T134" s="62">
        <v>69</v>
      </c>
      <c r="U134" s="72">
        <v>0</v>
      </c>
      <c r="V134" s="68"/>
      <c r="W134" s="28" t="str">
        <f t="shared" si="570"/>
        <v>AUMENTA</v>
      </c>
      <c r="X134" s="37">
        <f t="shared" ref="X134" si="580">+Y134+10</f>
        <v>126.27</v>
      </c>
      <c r="Y134" s="37">
        <f t="shared" ref="Y134" si="581">+Z134+10</f>
        <v>116.27</v>
      </c>
      <c r="Z134" s="37">
        <f t="shared" ref="Z134" si="582">+AA134+10</f>
        <v>106.27</v>
      </c>
      <c r="AA134" s="37">
        <f t="shared" ref="AA134" si="583">+AB134+10</f>
        <v>96.27</v>
      </c>
      <c r="AB134" s="37">
        <f t="shared" ref="AB134:AB197" si="584">+AC134+10</f>
        <v>86.27</v>
      </c>
      <c r="AC134" s="37">
        <f t="shared" ref="AC134:AC197" si="585">CHOOSE(AD134,AE134,AF134,AG134,AH134,AI134,AJ134)</f>
        <v>76.27</v>
      </c>
      <c r="AD134" s="43">
        <v>1</v>
      </c>
      <c r="AE134" s="44">
        <f t="shared" ref="AE134:AE197" si="586">(0.2727*$R134^2+1.5*$R134+34)</f>
        <v>76.27</v>
      </c>
      <c r="AF134" s="13">
        <f t="shared" ref="AF134:AF197" si="587">(0.2727*R134^2+2*R134+39)</f>
        <v>86.27</v>
      </c>
      <c r="AG134" s="13">
        <f t="shared" ref="AG134:AG197" si="588">(0.2727*R134^2+3*R134+44)</f>
        <v>101.27</v>
      </c>
      <c r="AH134" s="13">
        <f t="shared" ref="AH134:AH197" si="589">(0.2727*R134^2+4*R134+49)</f>
        <v>116.27</v>
      </c>
      <c r="AI134" s="13">
        <f t="shared" ref="AI134:AI197" si="590">(0.2727*R134^2+4.5*R134+59)</f>
        <v>131.26999999999998</v>
      </c>
      <c r="AJ134" s="13">
        <f t="shared" ref="AJ134:AJ197" si="591">(0.2727*R134^2+5*R134+69)</f>
        <v>146.26999999999998</v>
      </c>
    </row>
    <row r="135" spans="1:36" ht="15" x14ac:dyDescent="0.25">
      <c r="A135" s="7">
        <f t="shared" si="568"/>
        <v>42500</v>
      </c>
      <c r="B135" s="8" t="str">
        <f t="shared" si="558"/>
        <v>mar</v>
      </c>
      <c r="C135" s="8">
        <f t="shared" si="559"/>
        <v>19</v>
      </c>
      <c r="D135" s="8">
        <f t="shared" si="560"/>
        <v>10</v>
      </c>
      <c r="E135" s="8">
        <f t="shared" si="561"/>
        <v>5</v>
      </c>
      <c r="F135" s="9">
        <f t="shared" si="562"/>
        <v>2016</v>
      </c>
      <c r="G135" s="7">
        <f t="shared" si="544"/>
        <v>42136</v>
      </c>
      <c r="H135" s="8" t="str">
        <f t="shared" si="553"/>
        <v>mar</v>
      </c>
      <c r="I135" s="57">
        <v>36</v>
      </c>
      <c r="J135" s="10">
        <v>36</v>
      </c>
      <c r="K135" s="33">
        <f t="shared" si="575"/>
        <v>1</v>
      </c>
      <c r="L135" s="11">
        <f t="shared" si="576"/>
        <v>10</v>
      </c>
      <c r="M135" s="7">
        <f t="shared" si="577"/>
        <v>42500</v>
      </c>
      <c r="N135" s="8" t="str">
        <f t="shared" si="569"/>
        <v>mar</v>
      </c>
      <c r="O135" s="77">
        <v>36</v>
      </c>
      <c r="P135" s="16">
        <v>36</v>
      </c>
      <c r="Q135" s="33">
        <f t="shared" si="578"/>
        <v>1</v>
      </c>
      <c r="R135" s="11">
        <f t="shared" si="579"/>
        <v>10</v>
      </c>
      <c r="S135" s="32">
        <f t="shared" si="563"/>
        <v>0</v>
      </c>
      <c r="T135" s="62">
        <v>69</v>
      </c>
      <c r="U135" s="72">
        <v>0</v>
      </c>
      <c r="V135" s="68"/>
      <c r="W135" s="28" t="str">
        <f t="shared" si="570"/>
        <v>AUMENTA</v>
      </c>
      <c r="X135" s="37">
        <f t="shared" ref="X135" si="592">+Y135+10</f>
        <v>126.27</v>
      </c>
      <c r="Y135" s="37">
        <f t="shared" ref="Y135" si="593">+Z135+10</f>
        <v>116.27</v>
      </c>
      <c r="Z135" s="37">
        <f t="shared" ref="Z135" si="594">+AA135+10</f>
        <v>106.27</v>
      </c>
      <c r="AA135" s="37">
        <f t="shared" ref="AA135" si="595">+AB135+10</f>
        <v>96.27</v>
      </c>
      <c r="AB135" s="37">
        <f t="shared" si="584"/>
        <v>86.27</v>
      </c>
      <c r="AC135" s="37">
        <f t="shared" si="585"/>
        <v>76.27</v>
      </c>
      <c r="AD135" s="43">
        <v>1</v>
      </c>
      <c r="AE135" s="44">
        <f t="shared" si="586"/>
        <v>76.27</v>
      </c>
      <c r="AF135" s="13">
        <f t="shared" si="587"/>
        <v>86.27</v>
      </c>
      <c r="AG135" s="13">
        <f t="shared" si="588"/>
        <v>101.27</v>
      </c>
      <c r="AH135" s="13">
        <f t="shared" si="589"/>
        <v>116.27</v>
      </c>
      <c r="AI135" s="13">
        <f t="shared" si="590"/>
        <v>131.26999999999998</v>
      </c>
      <c r="AJ135" s="13">
        <f t="shared" si="591"/>
        <v>146.26999999999998</v>
      </c>
    </row>
    <row r="136" spans="1:36" ht="15" x14ac:dyDescent="0.25">
      <c r="A136" s="7">
        <f t="shared" si="568"/>
        <v>42501</v>
      </c>
      <c r="B136" s="8" t="str">
        <f t="shared" si="558"/>
        <v>mer</v>
      </c>
      <c r="C136" s="8">
        <f t="shared" si="559"/>
        <v>19</v>
      </c>
      <c r="D136" s="8">
        <f t="shared" si="560"/>
        <v>11</v>
      </c>
      <c r="E136" s="8">
        <f t="shared" si="561"/>
        <v>5</v>
      </c>
      <c r="F136" s="9">
        <f t="shared" si="562"/>
        <v>2016</v>
      </c>
      <c r="G136" s="7">
        <f t="shared" si="544"/>
        <v>42137</v>
      </c>
      <c r="H136" s="8" t="str">
        <f t="shared" si="553"/>
        <v>mer</v>
      </c>
      <c r="I136" s="57">
        <v>11</v>
      </c>
      <c r="J136" s="10">
        <v>36</v>
      </c>
      <c r="K136" s="33">
        <f t="shared" si="575"/>
        <v>0.30555555555555558</v>
      </c>
      <c r="L136" s="11">
        <f t="shared" si="576"/>
        <v>3.0555555555555558</v>
      </c>
      <c r="M136" s="7">
        <f t="shared" si="577"/>
        <v>42501</v>
      </c>
      <c r="N136" s="8" t="str">
        <f t="shared" si="569"/>
        <v>mer</v>
      </c>
      <c r="O136" s="77">
        <v>28</v>
      </c>
      <c r="P136" s="16">
        <v>36</v>
      </c>
      <c r="Q136" s="33">
        <f t="shared" si="578"/>
        <v>0.77777777777777779</v>
      </c>
      <c r="R136" s="11">
        <f t="shared" si="579"/>
        <v>7.7777777777777777</v>
      </c>
      <c r="S136" s="32">
        <f t="shared" si="563"/>
        <v>1.545454545454545</v>
      </c>
      <c r="T136" s="62">
        <v>69</v>
      </c>
      <c r="U136" s="72">
        <v>0</v>
      </c>
      <c r="V136" s="68"/>
      <c r="W136" s="28" t="str">
        <f t="shared" si="570"/>
        <v>OK</v>
      </c>
      <c r="X136" s="37">
        <f t="shared" ref="X136" si="596">+Y136+10</f>
        <v>112.16333333333333</v>
      </c>
      <c r="Y136" s="37">
        <f t="shared" ref="Y136" si="597">+Z136+10</f>
        <v>102.16333333333333</v>
      </c>
      <c r="Z136" s="37">
        <f t="shared" ref="Z136" si="598">+AA136+10</f>
        <v>92.163333333333327</v>
      </c>
      <c r="AA136" s="37">
        <f t="shared" ref="AA136" si="599">+AB136+10</f>
        <v>82.163333333333327</v>
      </c>
      <c r="AB136" s="37">
        <f t="shared" si="584"/>
        <v>72.163333333333327</v>
      </c>
      <c r="AC136" s="37">
        <f t="shared" si="585"/>
        <v>62.163333333333334</v>
      </c>
      <c r="AD136" s="43">
        <v>1</v>
      </c>
      <c r="AE136" s="44">
        <f t="shared" si="586"/>
        <v>62.163333333333334</v>
      </c>
      <c r="AF136" s="13">
        <f t="shared" si="587"/>
        <v>71.052222222222213</v>
      </c>
      <c r="AG136" s="13">
        <f t="shared" si="588"/>
        <v>83.83</v>
      </c>
      <c r="AH136" s="13">
        <f t="shared" si="589"/>
        <v>96.607777777777784</v>
      </c>
      <c r="AI136" s="13">
        <f t="shared" si="590"/>
        <v>110.49666666666667</v>
      </c>
      <c r="AJ136" s="13">
        <f t="shared" si="591"/>
        <v>124.38555555555556</v>
      </c>
    </row>
    <row r="137" spans="1:36" ht="15" x14ac:dyDescent="0.25">
      <c r="A137" s="7">
        <f t="shared" si="568"/>
        <v>42502</v>
      </c>
      <c r="B137" s="8" t="str">
        <f t="shared" si="558"/>
        <v>gio</v>
      </c>
      <c r="C137" s="8">
        <f t="shared" si="559"/>
        <v>19</v>
      </c>
      <c r="D137" s="8">
        <f t="shared" si="560"/>
        <v>12</v>
      </c>
      <c r="E137" s="8">
        <f t="shared" si="561"/>
        <v>5</v>
      </c>
      <c r="F137" s="9">
        <f t="shared" si="562"/>
        <v>2016</v>
      </c>
      <c r="G137" s="7">
        <f t="shared" si="544"/>
        <v>42138</v>
      </c>
      <c r="H137" s="8" t="str">
        <f t="shared" si="553"/>
        <v>gio</v>
      </c>
      <c r="I137" s="57">
        <v>12</v>
      </c>
      <c r="J137" s="10">
        <v>36</v>
      </c>
      <c r="K137" s="33">
        <f t="shared" si="575"/>
        <v>0.33333333333333331</v>
      </c>
      <c r="L137" s="11">
        <f t="shared" si="576"/>
        <v>3.333333333333333</v>
      </c>
      <c r="M137" s="7">
        <f t="shared" si="577"/>
        <v>42502</v>
      </c>
      <c r="N137" s="8" t="str">
        <f t="shared" si="569"/>
        <v>gio</v>
      </c>
      <c r="O137" s="77">
        <v>36</v>
      </c>
      <c r="P137" s="16">
        <v>36</v>
      </c>
      <c r="Q137" s="33">
        <f t="shared" si="578"/>
        <v>1</v>
      </c>
      <c r="R137" s="11">
        <f t="shared" si="579"/>
        <v>10</v>
      </c>
      <c r="S137" s="32">
        <f t="shared" si="563"/>
        <v>2.0000000000000004</v>
      </c>
      <c r="T137" s="62">
        <v>69</v>
      </c>
      <c r="U137" s="72">
        <v>0</v>
      </c>
      <c r="V137" s="68"/>
      <c r="W137" s="28" t="str">
        <f t="shared" si="570"/>
        <v>AUMENTA</v>
      </c>
      <c r="X137" s="37">
        <f t="shared" ref="X137" si="600">+Y137+10</f>
        <v>126.27</v>
      </c>
      <c r="Y137" s="37">
        <f t="shared" ref="Y137" si="601">+Z137+10</f>
        <v>116.27</v>
      </c>
      <c r="Z137" s="37">
        <f t="shared" ref="Z137" si="602">+AA137+10</f>
        <v>106.27</v>
      </c>
      <c r="AA137" s="37">
        <f t="shared" ref="AA137" si="603">+AB137+10</f>
        <v>96.27</v>
      </c>
      <c r="AB137" s="37">
        <f t="shared" si="584"/>
        <v>86.27</v>
      </c>
      <c r="AC137" s="37">
        <f t="shared" si="585"/>
        <v>76.27</v>
      </c>
      <c r="AD137" s="43">
        <v>1</v>
      </c>
      <c r="AE137" s="44">
        <f t="shared" si="586"/>
        <v>76.27</v>
      </c>
      <c r="AF137" s="13">
        <f t="shared" si="587"/>
        <v>86.27</v>
      </c>
      <c r="AG137" s="13">
        <f t="shared" si="588"/>
        <v>101.27</v>
      </c>
      <c r="AH137" s="13">
        <f t="shared" si="589"/>
        <v>116.27</v>
      </c>
      <c r="AI137" s="13">
        <f t="shared" si="590"/>
        <v>131.26999999999998</v>
      </c>
      <c r="AJ137" s="13">
        <f t="shared" si="591"/>
        <v>146.26999999999998</v>
      </c>
    </row>
    <row r="138" spans="1:36" ht="15" x14ac:dyDescent="0.25">
      <c r="A138" s="7">
        <f t="shared" si="568"/>
        <v>42503</v>
      </c>
      <c r="B138" s="8" t="str">
        <f t="shared" si="558"/>
        <v>ven</v>
      </c>
      <c r="C138" s="8">
        <f t="shared" si="559"/>
        <v>19</v>
      </c>
      <c r="D138" s="8">
        <f t="shared" si="560"/>
        <v>13</v>
      </c>
      <c r="E138" s="8">
        <f t="shared" si="561"/>
        <v>5</v>
      </c>
      <c r="F138" s="9">
        <f t="shared" si="562"/>
        <v>2016</v>
      </c>
      <c r="G138" s="7">
        <f t="shared" si="544"/>
        <v>42139</v>
      </c>
      <c r="H138" s="8" t="str">
        <f t="shared" si="553"/>
        <v>ven</v>
      </c>
      <c r="I138" s="57">
        <v>35</v>
      </c>
      <c r="J138" s="10">
        <v>36</v>
      </c>
      <c r="K138" s="33">
        <f t="shared" si="575"/>
        <v>0.97222222222222221</v>
      </c>
      <c r="L138" s="11">
        <f t="shared" si="576"/>
        <v>9.7222222222222214</v>
      </c>
      <c r="M138" s="7">
        <f t="shared" si="577"/>
        <v>42503</v>
      </c>
      <c r="N138" s="8" t="str">
        <f t="shared" si="569"/>
        <v>ven</v>
      </c>
      <c r="O138" s="77">
        <v>36</v>
      </c>
      <c r="P138" s="16">
        <v>36</v>
      </c>
      <c r="Q138" s="33">
        <f t="shared" si="578"/>
        <v>1</v>
      </c>
      <c r="R138" s="11">
        <f t="shared" si="579"/>
        <v>10</v>
      </c>
      <c r="S138" s="32">
        <f t="shared" si="563"/>
        <v>2.8571428571428654E-2</v>
      </c>
      <c r="T138" s="62">
        <v>69</v>
      </c>
      <c r="U138" s="72">
        <v>0</v>
      </c>
      <c r="V138" s="68"/>
      <c r="W138" s="28" t="str">
        <f t="shared" si="570"/>
        <v>AUMENTA</v>
      </c>
      <c r="X138" s="37">
        <f t="shared" ref="X138" si="604">+Y138+10</f>
        <v>126.27</v>
      </c>
      <c r="Y138" s="37">
        <f t="shared" ref="Y138" si="605">+Z138+10</f>
        <v>116.27</v>
      </c>
      <c r="Z138" s="37">
        <f t="shared" ref="Z138" si="606">+AA138+10</f>
        <v>106.27</v>
      </c>
      <c r="AA138" s="37">
        <f t="shared" ref="AA138" si="607">+AB138+10</f>
        <v>96.27</v>
      </c>
      <c r="AB138" s="37">
        <f t="shared" si="584"/>
        <v>86.27</v>
      </c>
      <c r="AC138" s="37">
        <f t="shared" si="585"/>
        <v>76.27</v>
      </c>
      <c r="AD138" s="43">
        <v>1</v>
      </c>
      <c r="AE138" s="44">
        <f t="shared" si="586"/>
        <v>76.27</v>
      </c>
      <c r="AF138" s="13">
        <f t="shared" si="587"/>
        <v>86.27</v>
      </c>
      <c r="AG138" s="13">
        <f t="shared" si="588"/>
        <v>101.27</v>
      </c>
      <c r="AH138" s="13">
        <f t="shared" si="589"/>
        <v>116.27</v>
      </c>
      <c r="AI138" s="13">
        <f t="shared" si="590"/>
        <v>131.26999999999998</v>
      </c>
      <c r="AJ138" s="13">
        <f t="shared" si="591"/>
        <v>146.26999999999998</v>
      </c>
    </row>
    <row r="139" spans="1:36" ht="15" x14ac:dyDescent="0.25">
      <c r="A139" s="7">
        <f t="shared" si="568"/>
        <v>42504</v>
      </c>
      <c r="B139" s="8" t="str">
        <f t="shared" si="558"/>
        <v>sab</v>
      </c>
      <c r="C139" s="8">
        <f t="shared" si="559"/>
        <v>19</v>
      </c>
      <c r="D139" s="8">
        <f t="shared" si="560"/>
        <v>14</v>
      </c>
      <c r="E139" s="8">
        <f t="shared" si="561"/>
        <v>5</v>
      </c>
      <c r="F139" s="9">
        <f t="shared" si="562"/>
        <v>2016</v>
      </c>
      <c r="G139" s="7">
        <f t="shared" si="544"/>
        <v>42140</v>
      </c>
      <c r="H139" s="8" t="str">
        <f t="shared" si="553"/>
        <v>sab</v>
      </c>
      <c r="I139" s="57">
        <v>35</v>
      </c>
      <c r="J139" s="10">
        <v>36</v>
      </c>
      <c r="K139" s="33">
        <f t="shared" si="575"/>
        <v>0.97222222222222221</v>
      </c>
      <c r="L139" s="11">
        <f t="shared" si="576"/>
        <v>9.7222222222222214</v>
      </c>
      <c r="M139" s="7">
        <f t="shared" si="577"/>
        <v>42504</v>
      </c>
      <c r="N139" s="8" t="str">
        <f t="shared" si="569"/>
        <v>sab</v>
      </c>
      <c r="O139" s="77">
        <v>23</v>
      </c>
      <c r="P139" s="16">
        <v>36</v>
      </c>
      <c r="Q139" s="33">
        <f t="shared" si="578"/>
        <v>0.63888888888888884</v>
      </c>
      <c r="R139" s="11">
        <f t="shared" si="579"/>
        <v>6.3888888888888884</v>
      </c>
      <c r="S139" s="32">
        <f t="shared" si="563"/>
        <v>-0.34285714285714286</v>
      </c>
      <c r="T139" s="62">
        <v>69</v>
      </c>
      <c r="U139" s="72">
        <v>0</v>
      </c>
      <c r="V139" s="68"/>
      <c r="W139" s="28" t="str">
        <f t="shared" si="570"/>
        <v>OK</v>
      </c>
      <c r="X139" s="37">
        <f t="shared" ref="X139" si="608">+Y139+10</f>
        <v>104.71437499999999</v>
      </c>
      <c r="Y139" s="37">
        <f t="shared" ref="Y139" si="609">+Z139+10</f>
        <v>94.71437499999999</v>
      </c>
      <c r="Z139" s="37">
        <f t="shared" ref="Z139" si="610">+AA139+10</f>
        <v>84.71437499999999</v>
      </c>
      <c r="AA139" s="37">
        <f t="shared" ref="AA139" si="611">+AB139+10</f>
        <v>74.71437499999999</v>
      </c>
      <c r="AB139" s="37">
        <f t="shared" si="584"/>
        <v>64.71437499999999</v>
      </c>
      <c r="AC139" s="37">
        <f t="shared" si="585"/>
        <v>54.714374999999997</v>
      </c>
      <c r="AD139" s="43">
        <v>1</v>
      </c>
      <c r="AE139" s="44">
        <f t="shared" si="586"/>
        <v>54.714374999999997</v>
      </c>
      <c r="AF139" s="13">
        <f t="shared" si="587"/>
        <v>62.908819444444447</v>
      </c>
      <c r="AG139" s="13">
        <f t="shared" si="588"/>
        <v>74.297708333333333</v>
      </c>
      <c r="AH139" s="13">
        <f t="shared" si="589"/>
        <v>85.686597222222218</v>
      </c>
      <c r="AI139" s="13">
        <f t="shared" si="590"/>
        <v>98.881041666666661</v>
      </c>
      <c r="AJ139" s="13">
        <f t="shared" si="591"/>
        <v>112.0754861111111</v>
      </c>
    </row>
    <row r="140" spans="1:36" ht="15" x14ac:dyDescent="0.25">
      <c r="A140" s="7">
        <f t="shared" si="568"/>
        <v>42505</v>
      </c>
      <c r="B140" s="8" t="str">
        <f t="shared" si="558"/>
        <v>dom</v>
      </c>
      <c r="C140" s="8">
        <f t="shared" si="559"/>
        <v>19</v>
      </c>
      <c r="D140" s="8">
        <f t="shared" si="560"/>
        <v>15</v>
      </c>
      <c r="E140" s="8">
        <f t="shared" si="561"/>
        <v>5</v>
      </c>
      <c r="F140" s="9">
        <f t="shared" si="562"/>
        <v>2016</v>
      </c>
      <c r="G140" s="7">
        <f t="shared" si="544"/>
        <v>42141</v>
      </c>
      <c r="H140" s="8" t="str">
        <f t="shared" si="553"/>
        <v>dom</v>
      </c>
      <c r="I140" s="57">
        <v>7</v>
      </c>
      <c r="J140" s="10">
        <v>36</v>
      </c>
      <c r="K140" s="33">
        <f t="shared" si="575"/>
        <v>0.19444444444444445</v>
      </c>
      <c r="L140" s="11">
        <f t="shared" si="576"/>
        <v>1.9444444444444444</v>
      </c>
      <c r="M140" s="7">
        <f t="shared" si="577"/>
        <v>42505</v>
      </c>
      <c r="N140" s="8" t="str">
        <f t="shared" si="569"/>
        <v>dom</v>
      </c>
      <c r="O140" s="77">
        <v>36</v>
      </c>
      <c r="P140" s="16">
        <v>36</v>
      </c>
      <c r="Q140" s="33">
        <f t="shared" si="578"/>
        <v>1</v>
      </c>
      <c r="R140" s="11">
        <f t="shared" si="579"/>
        <v>10</v>
      </c>
      <c r="S140" s="32">
        <f t="shared" si="563"/>
        <v>4.1428571428571432</v>
      </c>
      <c r="T140" s="62">
        <v>69</v>
      </c>
      <c r="U140" s="72">
        <v>0</v>
      </c>
      <c r="V140" s="68"/>
      <c r="W140" s="28" t="str">
        <f t="shared" si="570"/>
        <v>AUMENTA</v>
      </c>
      <c r="X140" s="37">
        <f t="shared" ref="X140" si="612">+Y140+10</f>
        <v>126.27</v>
      </c>
      <c r="Y140" s="37">
        <f t="shared" ref="Y140" si="613">+Z140+10</f>
        <v>116.27</v>
      </c>
      <c r="Z140" s="37">
        <f t="shared" ref="Z140" si="614">+AA140+10</f>
        <v>106.27</v>
      </c>
      <c r="AA140" s="37">
        <f t="shared" ref="AA140" si="615">+AB140+10</f>
        <v>96.27</v>
      </c>
      <c r="AB140" s="37">
        <f t="shared" si="584"/>
        <v>86.27</v>
      </c>
      <c r="AC140" s="37">
        <f t="shared" si="585"/>
        <v>76.27</v>
      </c>
      <c r="AD140" s="43">
        <v>1</v>
      </c>
      <c r="AE140" s="44">
        <f t="shared" si="586"/>
        <v>76.27</v>
      </c>
      <c r="AF140" s="13">
        <f t="shared" si="587"/>
        <v>86.27</v>
      </c>
      <c r="AG140" s="13">
        <f t="shared" si="588"/>
        <v>101.27</v>
      </c>
      <c r="AH140" s="13">
        <f t="shared" si="589"/>
        <v>116.27</v>
      </c>
      <c r="AI140" s="13">
        <f t="shared" si="590"/>
        <v>131.26999999999998</v>
      </c>
      <c r="AJ140" s="13">
        <f t="shared" si="591"/>
        <v>146.26999999999998</v>
      </c>
    </row>
    <row r="141" spans="1:36" ht="15" x14ac:dyDescent="0.25">
      <c r="A141" s="7">
        <f t="shared" si="568"/>
        <v>42506</v>
      </c>
      <c r="B141" s="8" t="str">
        <f t="shared" si="558"/>
        <v>lun</v>
      </c>
      <c r="C141" s="8">
        <f t="shared" si="559"/>
        <v>20</v>
      </c>
      <c r="D141" s="8">
        <f t="shared" si="560"/>
        <v>16</v>
      </c>
      <c r="E141" s="8">
        <f t="shared" si="561"/>
        <v>5</v>
      </c>
      <c r="F141" s="9">
        <f t="shared" si="562"/>
        <v>2016</v>
      </c>
      <c r="G141" s="7">
        <f t="shared" si="544"/>
        <v>42142</v>
      </c>
      <c r="H141" s="8" t="str">
        <f t="shared" si="553"/>
        <v>lun</v>
      </c>
      <c r="I141" s="57">
        <v>4</v>
      </c>
      <c r="J141" s="10">
        <v>36</v>
      </c>
      <c r="K141" s="33">
        <f t="shared" si="575"/>
        <v>0.1111111111111111</v>
      </c>
      <c r="L141" s="11">
        <f t="shared" si="576"/>
        <v>1.1111111111111112</v>
      </c>
      <c r="M141" s="7">
        <f t="shared" si="577"/>
        <v>42506</v>
      </c>
      <c r="N141" s="8" t="str">
        <f t="shared" si="569"/>
        <v>lun</v>
      </c>
      <c r="O141" s="77">
        <v>35</v>
      </c>
      <c r="P141" s="16">
        <v>36</v>
      </c>
      <c r="Q141" s="33">
        <f t="shared" si="578"/>
        <v>0.97222222222222221</v>
      </c>
      <c r="R141" s="11">
        <f t="shared" si="579"/>
        <v>9.7222222222222214</v>
      </c>
      <c r="S141" s="32">
        <f t="shared" si="563"/>
        <v>7.7499999999999991</v>
      </c>
      <c r="T141" s="62">
        <v>69</v>
      </c>
      <c r="U141" s="72">
        <v>0</v>
      </c>
      <c r="V141" s="68"/>
      <c r="W141" s="28" t="str">
        <f t="shared" si="570"/>
        <v>AUMENTA</v>
      </c>
      <c r="X141" s="37">
        <f t="shared" ref="X141" si="616">+Y141+10</f>
        <v>124.359375</v>
      </c>
      <c r="Y141" s="37">
        <f t="shared" ref="Y141" si="617">+Z141+10</f>
        <v>114.359375</v>
      </c>
      <c r="Z141" s="37">
        <f t="shared" ref="Z141" si="618">+AA141+10</f>
        <v>104.359375</v>
      </c>
      <c r="AA141" s="37">
        <f t="shared" ref="AA141" si="619">+AB141+10</f>
        <v>94.359375</v>
      </c>
      <c r="AB141" s="37">
        <f t="shared" si="584"/>
        <v>84.359375</v>
      </c>
      <c r="AC141" s="37">
        <f t="shared" si="585"/>
        <v>74.359375</v>
      </c>
      <c r="AD141" s="43">
        <v>1</v>
      </c>
      <c r="AE141" s="44">
        <f t="shared" si="586"/>
        <v>74.359375</v>
      </c>
      <c r="AF141" s="13">
        <f t="shared" si="587"/>
        <v>84.220486111111114</v>
      </c>
      <c r="AG141" s="13">
        <f t="shared" si="588"/>
        <v>98.942708333333329</v>
      </c>
      <c r="AH141" s="13">
        <f t="shared" si="589"/>
        <v>113.66493055555554</v>
      </c>
      <c r="AI141" s="13">
        <f t="shared" si="590"/>
        <v>128.52604166666666</v>
      </c>
      <c r="AJ141" s="13">
        <f t="shared" si="591"/>
        <v>143.38715277777777</v>
      </c>
    </row>
    <row r="142" spans="1:36" ht="15" x14ac:dyDescent="0.25">
      <c r="A142" s="7">
        <f t="shared" si="568"/>
        <v>42507</v>
      </c>
      <c r="B142" s="8" t="str">
        <f t="shared" si="558"/>
        <v>mar</v>
      </c>
      <c r="C142" s="8">
        <f t="shared" si="559"/>
        <v>20</v>
      </c>
      <c r="D142" s="8">
        <f t="shared" si="560"/>
        <v>17</v>
      </c>
      <c r="E142" s="8">
        <f t="shared" si="561"/>
        <v>5</v>
      </c>
      <c r="F142" s="9">
        <f t="shared" si="562"/>
        <v>2016</v>
      </c>
      <c r="G142" s="7">
        <f t="shared" si="544"/>
        <v>42143</v>
      </c>
      <c r="H142" s="8" t="str">
        <f t="shared" si="553"/>
        <v>mar</v>
      </c>
      <c r="I142" s="57">
        <v>10</v>
      </c>
      <c r="J142" s="10">
        <v>36</v>
      </c>
      <c r="K142" s="33">
        <f t="shared" si="575"/>
        <v>0.27777777777777779</v>
      </c>
      <c r="L142" s="11">
        <f t="shared" si="576"/>
        <v>2.7777777777777777</v>
      </c>
      <c r="M142" s="7">
        <f t="shared" si="577"/>
        <v>42507</v>
      </c>
      <c r="N142" s="8" t="str">
        <f t="shared" si="569"/>
        <v>mar</v>
      </c>
      <c r="O142" s="77">
        <v>36</v>
      </c>
      <c r="P142" s="16">
        <v>36</v>
      </c>
      <c r="Q142" s="33">
        <f t="shared" si="578"/>
        <v>1</v>
      </c>
      <c r="R142" s="11">
        <f t="shared" si="579"/>
        <v>10</v>
      </c>
      <c r="S142" s="32">
        <f t="shared" si="563"/>
        <v>2.6</v>
      </c>
      <c r="T142" s="62">
        <v>69</v>
      </c>
      <c r="U142" s="72">
        <v>0</v>
      </c>
      <c r="V142" s="68"/>
      <c r="W142" s="28" t="str">
        <f t="shared" si="570"/>
        <v>AUMENTA</v>
      </c>
      <c r="X142" s="37">
        <f t="shared" ref="X142" si="620">+Y142+10</f>
        <v>126.27</v>
      </c>
      <c r="Y142" s="37">
        <f t="shared" ref="Y142" si="621">+Z142+10</f>
        <v>116.27</v>
      </c>
      <c r="Z142" s="37">
        <f t="shared" ref="Z142" si="622">+AA142+10</f>
        <v>106.27</v>
      </c>
      <c r="AA142" s="37">
        <f t="shared" ref="AA142" si="623">+AB142+10</f>
        <v>96.27</v>
      </c>
      <c r="AB142" s="37">
        <f t="shared" si="584"/>
        <v>86.27</v>
      </c>
      <c r="AC142" s="37">
        <f t="shared" si="585"/>
        <v>76.27</v>
      </c>
      <c r="AD142" s="43">
        <v>1</v>
      </c>
      <c r="AE142" s="44">
        <f t="shared" si="586"/>
        <v>76.27</v>
      </c>
      <c r="AF142" s="13">
        <f t="shared" si="587"/>
        <v>86.27</v>
      </c>
      <c r="AG142" s="13">
        <f t="shared" si="588"/>
        <v>101.27</v>
      </c>
      <c r="AH142" s="13">
        <f t="shared" si="589"/>
        <v>116.27</v>
      </c>
      <c r="AI142" s="13">
        <f t="shared" si="590"/>
        <v>131.26999999999998</v>
      </c>
      <c r="AJ142" s="13">
        <f t="shared" si="591"/>
        <v>146.26999999999998</v>
      </c>
    </row>
    <row r="143" spans="1:36" ht="15" x14ac:dyDescent="0.25">
      <c r="A143" s="7">
        <f t="shared" si="568"/>
        <v>42508</v>
      </c>
      <c r="B143" s="8" t="str">
        <f t="shared" si="558"/>
        <v>mer</v>
      </c>
      <c r="C143" s="8">
        <f t="shared" si="559"/>
        <v>20</v>
      </c>
      <c r="D143" s="8">
        <f t="shared" si="560"/>
        <v>18</v>
      </c>
      <c r="E143" s="8">
        <f t="shared" si="561"/>
        <v>5</v>
      </c>
      <c r="F143" s="9">
        <f t="shared" si="562"/>
        <v>2016</v>
      </c>
      <c r="G143" s="7">
        <f t="shared" si="544"/>
        <v>42144</v>
      </c>
      <c r="H143" s="8" t="str">
        <f t="shared" si="553"/>
        <v>mer</v>
      </c>
      <c r="I143" s="57">
        <v>11</v>
      </c>
      <c r="J143" s="10">
        <v>36</v>
      </c>
      <c r="K143" s="33">
        <f t="shared" si="575"/>
        <v>0.30555555555555558</v>
      </c>
      <c r="L143" s="11">
        <f t="shared" si="576"/>
        <v>3.0555555555555558</v>
      </c>
      <c r="M143" s="7">
        <f t="shared" si="577"/>
        <v>42508</v>
      </c>
      <c r="N143" s="8" t="str">
        <f t="shared" si="569"/>
        <v>mer</v>
      </c>
      <c r="O143" s="77">
        <v>35</v>
      </c>
      <c r="P143" s="16">
        <v>36</v>
      </c>
      <c r="Q143" s="33">
        <f t="shared" si="578"/>
        <v>0.97222222222222221</v>
      </c>
      <c r="R143" s="11">
        <f t="shared" si="579"/>
        <v>9.7222222222222214</v>
      </c>
      <c r="S143" s="32">
        <f t="shared" si="563"/>
        <v>2.1818181818181817</v>
      </c>
      <c r="T143" s="62">
        <v>69</v>
      </c>
      <c r="U143" s="72">
        <v>0</v>
      </c>
      <c r="V143" s="68"/>
      <c r="W143" s="28" t="str">
        <f t="shared" si="570"/>
        <v>AUMENTA</v>
      </c>
      <c r="X143" s="37">
        <f t="shared" ref="X143" si="624">+Y143+10</f>
        <v>124.359375</v>
      </c>
      <c r="Y143" s="37">
        <f t="shared" ref="Y143" si="625">+Z143+10</f>
        <v>114.359375</v>
      </c>
      <c r="Z143" s="37">
        <f t="shared" ref="Z143" si="626">+AA143+10</f>
        <v>104.359375</v>
      </c>
      <c r="AA143" s="37">
        <f t="shared" ref="AA143" si="627">+AB143+10</f>
        <v>94.359375</v>
      </c>
      <c r="AB143" s="37">
        <f t="shared" si="584"/>
        <v>84.359375</v>
      </c>
      <c r="AC143" s="37">
        <f t="shared" si="585"/>
        <v>74.359375</v>
      </c>
      <c r="AD143" s="43">
        <v>1</v>
      </c>
      <c r="AE143" s="44">
        <f t="shared" si="586"/>
        <v>74.359375</v>
      </c>
      <c r="AF143" s="13">
        <f t="shared" si="587"/>
        <v>84.220486111111114</v>
      </c>
      <c r="AG143" s="13">
        <f t="shared" si="588"/>
        <v>98.942708333333329</v>
      </c>
      <c r="AH143" s="13">
        <f t="shared" si="589"/>
        <v>113.66493055555554</v>
      </c>
      <c r="AI143" s="13">
        <f t="shared" si="590"/>
        <v>128.52604166666666</v>
      </c>
      <c r="AJ143" s="13">
        <f t="shared" si="591"/>
        <v>143.38715277777777</v>
      </c>
    </row>
    <row r="144" spans="1:36" ht="15" x14ac:dyDescent="0.25">
      <c r="A144" s="7">
        <f t="shared" si="568"/>
        <v>42509</v>
      </c>
      <c r="B144" s="8" t="str">
        <f t="shared" si="558"/>
        <v>gio</v>
      </c>
      <c r="C144" s="8">
        <f t="shared" si="559"/>
        <v>20</v>
      </c>
      <c r="D144" s="8">
        <f t="shared" si="560"/>
        <v>19</v>
      </c>
      <c r="E144" s="8">
        <f t="shared" si="561"/>
        <v>5</v>
      </c>
      <c r="F144" s="9">
        <f t="shared" si="562"/>
        <v>2016</v>
      </c>
      <c r="G144" s="7">
        <f t="shared" si="544"/>
        <v>42145</v>
      </c>
      <c r="H144" s="8" t="str">
        <f t="shared" si="553"/>
        <v>gio</v>
      </c>
      <c r="I144" s="57">
        <v>34</v>
      </c>
      <c r="J144" s="10">
        <v>36</v>
      </c>
      <c r="K144" s="33">
        <f t="shared" si="575"/>
        <v>0.94444444444444442</v>
      </c>
      <c r="L144" s="11">
        <f t="shared" si="576"/>
        <v>9.4444444444444446</v>
      </c>
      <c r="M144" s="7">
        <f t="shared" si="577"/>
        <v>42509</v>
      </c>
      <c r="N144" s="8" t="str">
        <f t="shared" si="569"/>
        <v>gio</v>
      </c>
      <c r="O144" s="77">
        <v>35</v>
      </c>
      <c r="P144" s="16">
        <v>36</v>
      </c>
      <c r="Q144" s="33">
        <f t="shared" si="578"/>
        <v>0.97222222222222221</v>
      </c>
      <c r="R144" s="11">
        <f t="shared" si="579"/>
        <v>9.7222222222222214</v>
      </c>
      <c r="S144" s="32">
        <f t="shared" si="563"/>
        <v>2.9411764705882248E-2</v>
      </c>
      <c r="T144" s="62">
        <v>69</v>
      </c>
      <c r="U144" s="72">
        <v>0</v>
      </c>
      <c r="V144" s="68"/>
      <c r="W144" s="28" t="str">
        <f t="shared" si="570"/>
        <v>AUMENTA</v>
      </c>
      <c r="X144" s="37">
        <f t="shared" ref="X144" si="628">+Y144+10</f>
        <v>124.359375</v>
      </c>
      <c r="Y144" s="37">
        <f t="shared" ref="Y144" si="629">+Z144+10</f>
        <v>114.359375</v>
      </c>
      <c r="Z144" s="37">
        <f t="shared" ref="Z144" si="630">+AA144+10</f>
        <v>104.359375</v>
      </c>
      <c r="AA144" s="37">
        <f t="shared" ref="AA144" si="631">+AB144+10</f>
        <v>94.359375</v>
      </c>
      <c r="AB144" s="37">
        <f t="shared" si="584"/>
        <v>84.359375</v>
      </c>
      <c r="AC144" s="37">
        <f t="shared" si="585"/>
        <v>74.359375</v>
      </c>
      <c r="AD144" s="43">
        <v>1</v>
      </c>
      <c r="AE144" s="44">
        <f t="shared" si="586"/>
        <v>74.359375</v>
      </c>
      <c r="AF144" s="13">
        <f t="shared" si="587"/>
        <v>84.220486111111114</v>
      </c>
      <c r="AG144" s="13">
        <f t="shared" si="588"/>
        <v>98.942708333333329</v>
      </c>
      <c r="AH144" s="13">
        <f t="shared" si="589"/>
        <v>113.66493055555554</v>
      </c>
      <c r="AI144" s="13">
        <f t="shared" si="590"/>
        <v>128.52604166666666</v>
      </c>
      <c r="AJ144" s="13">
        <f t="shared" si="591"/>
        <v>143.38715277777777</v>
      </c>
    </row>
    <row r="145" spans="1:36" ht="15" x14ac:dyDescent="0.25">
      <c r="A145" s="7">
        <f t="shared" si="568"/>
        <v>42510</v>
      </c>
      <c r="B145" s="8" t="str">
        <f t="shared" si="558"/>
        <v>ven</v>
      </c>
      <c r="C145" s="8">
        <f t="shared" si="559"/>
        <v>20</v>
      </c>
      <c r="D145" s="8">
        <f t="shared" si="560"/>
        <v>20</v>
      </c>
      <c r="E145" s="8">
        <f t="shared" si="561"/>
        <v>5</v>
      </c>
      <c r="F145" s="9">
        <f t="shared" si="562"/>
        <v>2016</v>
      </c>
      <c r="G145" s="7">
        <f t="shared" si="544"/>
        <v>42146</v>
      </c>
      <c r="H145" s="8" t="str">
        <f t="shared" si="553"/>
        <v>ven</v>
      </c>
      <c r="I145" s="57">
        <v>24</v>
      </c>
      <c r="J145" s="10">
        <v>36</v>
      </c>
      <c r="K145" s="33">
        <f t="shared" si="575"/>
        <v>0.66666666666666663</v>
      </c>
      <c r="L145" s="11">
        <f t="shared" si="576"/>
        <v>6.6666666666666661</v>
      </c>
      <c r="M145" s="7">
        <f t="shared" si="577"/>
        <v>42510</v>
      </c>
      <c r="N145" s="8" t="str">
        <f t="shared" si="569"/>
        <v>ven</v>
      </c>
      <c r="O145" s="77">
        <v>32</v>
      </c>
      <c r="P145" s="16">
        <v>36</v>
      </c>
      <c r="Q145" s="33">
        <f t="shared" si="578"/>
        <v>0.88888888888888884</v>
      </c>
      <c r="R145" s="11">
        <f t="shared" si="579"/>
        <v>8.8888888888888893</v>
      </c>
      <c r="S145" s="32">
        <f t="shared" si="563"/>
        <v>0.33333333333333354</v>
      </c>
      <c r="T145" s="62">
        <v>69</v>
      </c>
      <c r="U145" s="72">
        <v>0</v>
      </c>
      <c r="V145" s="68"/>
      <c r="W145" s="28" t="str">
        <f t="shared" si="570"/>
        <v>OK</v>
      </c>
      <c r="X145" s="37">
        <f t="shared" ref="X145" si="632">+Y145+10</f>
        <v>118.88</v>
      </c>
      <c r="Y145" s="37">
        <f t="shared" ref="Y145" si="633">+Z145+10</f>
        <v>108.88</v>
      </c>
      <c r="Z145" s="37">
        <f t="shared" ref="Z145" si="634">+AA145+10</f>
        <v>98.88</v>
      </c>
      <c r="AA145" s="37">
        <f t="shared" ref="AA145" si="635">+AB145+10</f>
        <v>88.88</v>
      </c>
      <c r="AB145" s="37">
        <f t="shared" si="584"/>
        <v>78.88</v>
      </c>
      <c r="AC145" s="37">
        <f t="shared" si="585"/>
        <v>68.88</v>
      </c>
      <c r="AD145" s="43">
        <v>1</v>
      </c>
      <c r="AE145" s="44">
        <f t="shared" si="586"/>
        <v>68.88</v>
      </c>
      <c r="AF145" s="13">
        <f t="shared" si="587"/>
        <v>78.324444444444453</v>
      </c>
      <c r="AG145" s="13">
        <f t="shared" si="588"/>
        <v>92.213333333333338</v>
      </c>
      <c r="AH145" s="13">
        <f t="shared" si="589"/>
        <v>106.10222222222222</v>
      </c>
      <c r="AI145" s="13">
        <f t="shared" si="590"/>
        <v>120.54666666666667</v>
      </c>
      <c r="AJ145" s="13">
        <f t="shared" si="591"/>
        <v>134.99111111111111</v>
      </c>
    </row>
    <row r="146" spans="1:36" ht="15" x14ac:dyDescent="0.25">
      <c r="A146" s="7">
        <f t="shared" si="568"/>
        <v>42511</v>
      </c>
      <c r="B146" s="8" t="str">
        <f t="shared" si="558"/>
        <v>sab</v>
      </c>
      <c r="C146" s="8">
        <f t="shared" si="559"/>
        <v>20</v>
      </c>
      <c r="D146" s="8">
        <f t="shared" si="560"/>
        <v>21</v>
      </c>
      <c r="E146" s="8">
        <f t="shared" si="561"/>
        <v>5</v>
      </c>
      <c r="F146" s="9">
        <f t="shared" si="562"/>
        <v>2016</v>
      </c>
      <c r="G146" s="7">
        <f t="shared" si="544"/>
        <v>42147</v>
      </c>
      <c r="H146" s="8" t="str">
        <f t="shared" si="553"/>
        <v>sab</v>
      </c>
      <c r="I146" s="57">
        <v>31</v>
      </c>
      <c r="J146" s="10">
        <v>36</v>
      </c>
      <c r="K146" s="33">
        <f t="shared" si="575"/>
        <v>0.86111111111111116</v>
      </c>
      <c r="L146" s="11">
        <f t="shared" si="576"/>
        <v>8.6111111111111107</v>
      </c>
      <c r="M146" s="7">
        <f t="shared" si="577"/>
        <v>42511</v>
      </c>
      <c r="N146" s="8" t="str">
        <f t="shared" si="569"/>
        <v>sab</v>
      </c>
      <c r="O146" s="77">
        <v>36</v>
      </c>
      <c r="P146" s="16">
        <v>36</v>
      </c>
      <c r="Q146" s="33">
        <f t="shared" si="578"/>
        <v>1</v>
      </c>
      <c r="R146" s="11">
        <f t="shared" si="579"/>
        <v>10</v>
      </c>
      <c r="S146" s="32">
        <f t="shared" si="563"/>
        <v>0.16129032258064521</v>
      </c>
      <c r="T146" s="62">
        <v>69</v>
      </c>
      <c r="U146" s="72">
        <v>0</v>
      </c>
      <c r="V146" s="68"/>
      <c r="W146" s="28" t="str">
        <f t="shared" si="570"/>
        <v>AUMENTA</v>
      </c>
      <c r="X146" s="37">
        <f t="shared" ref="X146" si="636">+Y146+10</f>
        <v>126.27</v>
      </c>
      <c r="Y146" s="37">
        <f t="shared" ref="Y146" si="637">+Z146+10</f>
        <v>116.27</v>
      </c>
      <c r="Z146" s="37">
        <f t="shared" ref="Z146" si="638">+AA146+10</f>
        <v>106.27</v>
      </c>
      <c r="AA146" s="37">
        <f t="shared" ref="AA146" si="639">+AB146+10</f>
        <v>96.27</v>
      </c>
      <c r="AB146" s="37">
        <f t="shared" si="584"/>
        <v>86.27</v>
      </c>
      <c r="AC146" s="37">
        <f t="shared" si="585"/>
        <v>76.27</v>
      </c>
      <c r="AD146" s="43">
        <v>1</v>
      </c>
      <c r="AE146" s="44">
        <f t="shared" si="586"/>
        <v>76.27</v>
      </c>
      <c r="AF146" s="13">
        <f t="shared" si="587"/>
        <v>86.27</v>
      </c>
      <c r="AG146" s="13">
        <f t="shared" si="588"/>
        <v>101.27</v>
      </c>
      <c r="AH146" s="13">
        <f t="shared" si="589"/>
        <v>116.27</v>
      </c>
      <c r="AI146" s="13">
        <f t="shared" si="590"/>
        <v>131.26999999999998</v>
      </c>
      <c r="AJ146" s="13">
        <f t="shared" si="591"/>
        <v>146.26999999999998</v>
      </c>
    </row>
    <row r="147" spans="1:36" ht="15" x14ac:dyDescent="0.25">
      <c r="A147" s="7">
        <f t="shared" si="568"/>
        <v>42512</v>
      </c>
      <c r="B147" s="8" t="str">
        <f t="shared" si="558"/>
        <v>dom</v>
      </c>
      <c r="C147" s="8">
        <f t="shared" si="559"/>
        <v>20</v>
      </c>
      <c r="D147" s="8">
        <f t="shared" si="560"/>
        <v>22</v>
      </c>
      <c r="E147" s="8">
        <f t="shared" si="561"/>
        <v>5</v>
      </c>
      <c r="F147" s="9">
        <f t="shared" si="562"/>
        <v>2016</v>
      </c>
      <c r="G147" s="7">
        <f t="shared" si="544"/>
        <v>42148</v>
      </c>
      <c r="H147" s="8" t="str">
        <f t="shared" si="553"/>
        <v>dom</v>
      </c>
      <c r="I147" s="57">
        <v>27</v>
      </c>
      <c r="J147" s="10">
        <v>36</v>
      </c>
      <c r="K147" s="33">
        <f t="shared" si="575"/>
        <v>0.75</v>
      </c>
      <c r="L147" s="11">
        <f t="shared" si="576"/>
        <v>7.5</v>
      </c>
      <c r="M147" s="7">
        <f t="shared" si="577"/>
        <v>42512</v>
      </c>
      <c r="N147" s="8" t="str">
        <f t="shared" si="569"/>
        <v>dom</v>
      </c>
      <c r="O147" s="77">
        <v>21</v>
      </c>
      <c r="P147" s="16">
        <v>36</v>
      </c>
      <c r="Q147" s="33">
        <f t="shared" si="578"/>
        <v>0.58333333333333337</v>
      </c>
      <c r="R147" s="11">
        <f t="shared" si="579"/>
        <v>5.8333333333333339</v>
      </c>
      <c r="S147" s="32">
        <f t="shared" si="563"/>
        <v>-0.22222222222222215</v>
      </c>
      <c r="T147" s="62">
        <v>69</v>
      </c>
      <c r="U147" s="72">
        <v>0</v>
      </c>
      <c r="V147" s="68"/>
      <c r="W147" s="28" t="str">
        <f t="shared" si="570"/>
        <v>OK</v>
      </c>
      <c r="X147" s="37">
        <f t="shared" ref="X147" si="640">+Y147+10</f>
        <v>102.029375</v>
      </c>
      <c r="Y147" s="37">
        <f t="shared" ref="Y147" si="641">+Z147+10</f>
        <v>92.029375000000002</v>
      </c>
      <c r="Z147" s="37">
        <f t="shared" ref="Z147" si="642">+AA147+10</f>
        <v>82.029375000000002</v>
      </c>
      <c r="AA147" s="37">
        <f t="shared" ref="AA147" si="643">+AB147+10</f>
        <v>72.029375000000002</v>
      </c>
      <c r="AB147" s="37">
        <f t="shared" si="584"/>
        <v>62.029375000000002</v>
      </c>
      <c r="AC147" s="37">
        <f t="shared" si="585"/>
        <v>52.029375000000002</v>
      </c>
      <c r="AD147" s="43">
        <v>1</v>
      </c>
      <c r="AE147" s="44">
        <f t="shared" si="586"/>
        <v>52.029375000000002</v>
      </c>
      <c r="AF147" s="13">
        <f t="shared" si="587"/>
        <v>59.946041666666673</v>
      </c>
      <c r="AG147" s="13">
        <f t="shared" si="588"/>
        <v>70.779375000000002</v>
      </c>
      <c r="AH147" s="13">
        <f t="shared" si="589"/>
        <v>81.61270833333333</v>
      </c>
      <c r="AI147" s="13">
        <f t="shared" si="590"/>
        <v>94.529375000000002</v>
      </c>
      <c r="AJ147" s="13">
        <f t="shared" si="591"/>
        <v>107.44604166666667</v>
      </c>
    </row>
    <row r="148" spans="1:36" ht="15" x14ac:dyDescent="0.25">
      <c r="A148" s="7">
        <f t="shared" si="568"/>
        <v>42513</v>
      </c>
      <c r="B148" s="8" t="str">
        <f t="shared" si="558"/>
        <v>lun</v>
      </c>
      <c r="C148" s="8">
        <f t="shared" si="559"/>
        <v>21</v>
      </c>
      <c r="D148" s="8">
        <f t="shared" si="560"/>
        <v>23</v>
      </c>
      <c r="E148" s="8">
        <f t="shared" si="561"/>
        <v>5</v>
      </c>
      <c r="F148" s="9">
        <f t="shared" si="562"/>
        <v>2016</v>
      </c>
      <c r="G148" s="7">
        <f t="shared" si="544"/>
        <v>42149</v>
      </c>
      <c r="H148" s="8" t="str">
        <f t="shared" si="553"/>
        <v>lun</v>
      </c>
      <c r="I148" s="57">
        <v>24</v>
      </c>
      <c r="J148" s="10">
        <v>36</v>
      </c>
      <c r="K148" s="33">
        <f t="shared" si="575"/>
        <v>0.66666666666666663</v>
      </c>
      <c r="L148" s="11">
        <f t="shared" si="576"/>
        <v>6.6666666666666661</v>
      </c>
      <c r="M148" s="7">
        <f t="shared" si="577"/>
        <v>42513</v>
      </c>
      <c r="N148" s="8" t="str">
        <f t="shared" si="569"/>
        <v>lun</v>
      </c>
      <c r="O148" s="77">
        <v>28</v>
      </c>
      <c r="P148" s="16">
        <v>36</v>
      </c>
      <c r="Q148" s="33">
        <f t="shared" si="578"/>
        <v>0.77777777777777779</v>
      </c>
      <c r="R148" s="11">
        <f t="shared" si="579"/>
        <v>7.7777777777777777</v>
      </c>
      <c r="S148" s="32">
        <f t="shared" si="563"/>
        <v>0.16666666666666677</v>
      </c>
      <c r="T148" s="62">
        <v>69</v>
      </c>
      <c r="U148" s="72">
        <v>0</v>
      </c>
      <c r="V148" s="68"/>
      <c r="W148" s="28" t="str">
        <f t="shared" si="570"/>
        <v>OK</v>
      </c>
      <c r="X148" s="37">
        <f t="shared" ref="X148" si="644">+Y148+10</f>
        <v>112.16333333333333</v>
      </c>
      <c r="Y148" s="37">
        <f t="shared" ref="Y148" si="645">+Z148+10</f>
        <v>102.16333333333333</v>
      </c>
      <c r="Z148" s="37">
        <f t="shared" ref="Z148" si="646">+AA148+10</f>
        <v>92.163333333333327</v>
      </c>
      <c r="AA148" s="37">
        <f t="shared" ref="AA148" si="647">+AB148+10</f>
        <v>82.163333333333327</v>
      </c>
      <c r="AB148" s="37">
        <f t="shared" si="584"/>
        <v>72.163333333333327</v>
      </c>
      <c r="AC148" s="37">
        <f t="shared" si="585"/>
        <v>62.163333333333334</v>
      </c>
      <c r="AD148" s="43">
        <v>1</v>
      </c>
      <c r="AE148" s="44">
        <f t="shared" si="586"/>
        <v>62.163333333333334</v>
      </c>
      <c r="AF148" s="13">
        <f t="shared" si="587"/>
        <v>71.052222222222213</v>
      </c>
      <c r="AG148" s="13">
        <f t="shared" si="588"/>
        <v>83.83</v>
      </c>
      <c r="AH148" s="13">
        <f t="shared" si="589"/>
        <v>96.607777777777784</v>
      </c>
      <c r="AI148" s="13">
        <f t="shared" si="590"/>
        <v>110.49666666666667</v>
      </c>
      <c r="AJ148" s="13">
        <f t="shared" si="591"/>
        <v>124.38555555555556</v>
      </c>
    </row>
    <row r="149" spans="1:36" ht="15" x14ac:dyDescent="0.25">
      <c r="A149" s="7">
        <f t="shared" si="568"/>
        <v>42514</v>
      </c>
      <c r="B149" s="8" t="str">
        <f t="shared" si="558"/>
        <v>mar</v>
      </c>
      <c r="C149" s="8">
        <f t="shared" si="559"/>
        <v>21</v>
      </c>
      <c r="D149" s="8">
        <f t="shared" si="560"/>
        <v>24</v>
      </c>
      <c r="E149" s="8">
        <f t="shared" si="561"/>
        <v>5</v>
      </c>
      <c r="F149" s="9">
        <f t="shared" si="562"/>
        <v>2016</v>
      </c>
      <c r="G149" s="7">
        <f t="shared" si="544"/>
        <v>42150</v>
      </c>
      <c r="H149" s="8" t="str">
        <f t="shared" si="553"/>
        <v>mar</v>
      </c>
      <c r="I149" s="57">
        <v>30</v>
      </c>
      <c r="J149" s="10">
        <v>36</v>
      </c>
      <c r="K149" s="33">
        <f t="shared" si="575"/>
        <v>0.83333333333333337</v>
      </c>
      <c r="L149" s="11">
        <f t="shared" si="576"/>
        <v>8.3333333333333339</v>
      </c>
      <c r="M149" s="7">
        <f t="shared" si="577"/>
        <v>42514</v>
      </c>
      <c r="N149" s="8" t="str">
        <f t="shared" si="569"/>
        <v>mar</v>
      </c>
      <c r="O149" s="77">
        <v>36</v>
      </c>
      <c r="P149" s="16">
        <v>36</v>
      </c>
      <c r="Q149" s="33">
        <f t="shared" si="578"/>
        <v>1</v>
      </c>
      <c r="R149" s="11">
        <f t="shared" si="579"/>
        <v>10</v>
      </c>
      <c r="S149" s="32">
        <f t="shared" si="563"/>
        <v>0.19999999999999993</v>
      </c>
      <c r="T149" s="62">
        <v>69</v>
      </c>
      <c r="U149" s="72">
        <v>0</v>
      </c>
      <c r="V149" s="68"/>
      <c r="W149" s="28" t="str">
        <f t="shared" si="570"/>
        <v>AUMENTA</v>
      </c>
      <c r="X149" s="37">
        <f t="shared" ref="X149" si="648">+Y149+10</f>
        <v>126.27</v>
      </c>
      <c r="Y149" s="37">
        <f t="shared" ref="Y149" si="649">+Z149+10</f>
        <v>116.27</v>
      </c>
      <c r="Z149" s="37">
        <f t="shared" ref="Z149" si="650">+AA149+10</f>
        <v>106.27</v>
      </c>
      <c r="AA149" s="37">
        <f t="shared" ref="AA149" si="651">+AB149+10</f>
        <v>96.27</v>
      </c>
      <c r="AB149" s="37">
        <f t="shared" si="584"/>
        <v>86.27</v>
      </c>
      <c r="AC149" s="37">
        <f t="shared" si="585"/>
        <v>76.27</v>
      </c>
      <c r="AD149" s="43">
        <v>1</v>
      </c>
      <c r="AE149" s="44">
        <f t="shared" si="586"/>
        <v>76.27</v>
      </c>
      <c r="AF149" s="13">
        <f t="shared" si="587"/>
        <v>86.27</v>
      </c>
      <c r="AG149" s="13">
        <f t="shared" si="588"/>
        <v>101.27</v>
      </c>
      <c r="AH149" s="13">
        <f t="shared" si="589"/>
        <v>116.27</v>
      </c>
      <c r="AI149" s="13">
        <f t="shared" si="590"/>
        <v>131.26999999999998</v>
      </c>
      <c r="AJ149" s="13">
        <f t="shared" si="591"/>
        <v>146.26999999999998</v>
      </c>
    </row>
    <row r="150" spans="1:36" ht="15" x14ac:dyDescent="0.25">
      <c r="A150" s="7">
        <f t="shared" si="568"/>
        <v>42515</v>
      </c>
      <c r="B150" s="8" t="str">
        <f t="shared" si="558"/>
        <v>mer</v>
      </c>
      <c r="C150" s="8">
        <f t="shared" si="559"/>
        <v>21</v>
      </c>
      <c r="D150" s="8">
        <f t="shared" si="560"/>
        <v>25</v>
      </c>
      <c r="E150" s="8">
        <f t="shared" si="561"/>
        <v>5</v>
      </c>
      <c r="F150" s="9">
        <f t="shared" si="562"/>
        <v>2016</v>
      </c>
      <c r="G150" s="7">
        <f t="shared" si="544"/>
        <v>42151</v>
      </c>
      <c r="H150" s="8" t="str">
        <f t="shared" si="553"/>
        <v>mer</v>
      </c>
      <c r="I150" s="57">
        <v>28</v>
      </c>
      <c r="J150" s="10">
        <v>36</v>
      </c>
      <c r="K150" s="33">
        <f t="shared" si="575"/>
        <v>0.77777777777777779</v>
      </c>
      <c r="L150" s="11">
        <f t="shared" si="576"/>
        <v>7.7777777777777777</v>
      </c>
      <c r="M150" s="7">
        <f t="shared" si="577"/>
        <v>42515</v>
      </c>
      <c r="N150" s="8" t="str">
        <f t="shared" si="569"/>
        <v>mer</v>
      </c>
      <c r="O150" s="77">
        <v>33</v>
      </c>
      <c r="P150" s="16">
        <v>36</v>
      </c>
      <c r="Q150" s="33">
        <f t="shared" si="578"/>
        <v>0.91666666666666663</v>
      </c>
      <c r="R150" s="11">
        <f t="shared" si="579"/>
        <v>9.1666666666666661</v>
      </c>
      <c r="S150" s="32">
        <f t="shared" si="563"/>
        <v>0.17857142857142852</v>
      </c>
      <c r="T150" s="62">
        <v>69</v>
      </c>
      <c r="U150" s="72">
        <v>0</v>
      </c>
      <c r="V150" s="68"/>
      <c r="W150" s="28" t="str">
        <f t="shared" si="570"/>
        <v>AUMENTA</v>
      </c>
      <c r="X150" s="37">
        <f t="shared" ref="X150" si="652">+Y150+10</f>
        <v>120.66437500000001</v>
      </c>
      <c r="Y150" s="37">
        <f t="shared" ref="Y150" si="653">+Z150+10</f>
        <v>110.66437500000001</v>
      </c>
      <c r="Z150" s="37">
        <f t="shared" ref="Z150" si="654">+AA150+10</f>
        <v>100.66437500000001</v>
      </c>
      <c r="AA150" s="37">
        <f t="shared" ref="AA150" si="655">+AB150+10</f>
        <v>90.664375000000007</v>
      </c>
      <c r="AB150" s="37">
        <f t="shared" si="584"/>
        <v>80.664375000000007</v>
      </c>
      <c r="AC150" s="37">
        <f t="shared" si="585"/>
        <v>70.664375000000007</v>
      </c>
      <c r="AD150" s="43">
        <v>1</v>
      </c>
      <c r="AE150" s="44">
        <f t="shared" si="586"/>
        <v>70.664375000000007</v>
      </c>
      <c r="AF150" s="13">
        <f t="shared" si="587"/>
        <v>80.247708333333335</v>
      </c>
      <c r="AG150" s="13">
        <f t="shared" si="588"/>
        <v>94.414375000000007</v>
      </c>
      <c r="AH150" s="13">
        <f t="shared" si="589"/>
        <v>108.58104166666666</v>
      </c>
      <c r="AI150" s="13">
        <f t="shared" si="590"/>
        <v>123.16437500000001</v>
      </c>
      <c r="AJ150" s="13">
        <f t="shared" si="591"/>
        <v>137.74770833333332</v>
      </c>
    </row>
    <row r="151" spans="1:36" ht="15" x14ac:dyDescent="0.25">
      <c r="A151" s="7">
        <f t="shared" si="568"/>
        <v>42516</v>
      </c>
      <c r="B151" s="8" t="str">
        <f t="shared" si="558"/>
        <v>gio</v>
      </c>
      <c r="C151" s="8">
        <f t="shared" si="559"/>
        <v>21</v>
      </c>
      <c r="D151" s="8">
        <f t="shared" si="560"/>
        <v>26</v>
      </c>
      <c r="E151" s="8">
        <f t="shared" si="561"/>
        <v>5</v>
      </c>
      <c r="F151" s="9">
        <f t="shared" si="562"/>
        <v>2016</v>
      </c>
      <c r="G151" s="7">
        <f t="shared" si="544"/>
        <v>42152</v>
      </c>
      <c r="H151" s="8" t="str">
        <f t="shared" si="553"/>
        <v>gio</v>
      </c>
      <c r="I151" s="57">
        <v>31</v>
      </c>
      <c r="J151" s="10">
        <v>36</v>
      </c>
      <c r="K151" s="33">
        <f t="shared" si="575"/>
        <v>0.86111111111111116</v>
      </c>
      <c r="L151" s="11">
        <f t="shared" si="576"/>
        <v>8.6111111111111107</v>
      </c>
      <c r="M151" s="7">
        <f t="shared" si="577"/>
        <v>42516</v>
      </c>
      <c r="N151" s="8" t="str">
        <f t="shared" si="569"/>
        <v>gio</v>
      </c>
      <c r="O151" s="77">
        <v>28</v>
      </c>
      <c r="P151" s="16">
        <v>36</v>
      </c>
      <c r="Q151" s="33">
        <f t="shared" si="578"/>
        <v>0.77777777777777779</v>
      </c>
      <c r="R151" s="11">
        <f t="shared" si="579"/>
        <v>7.7777777777777777</v>
      </c>
      <c r="S151" s="32">
        <f t="shared" si="563"/>
        <v>-9.6774193548387066E-2</v>
      </c>
      <c r="T151" s="62">
        <v>69</v>
      </c>
      <c r="U151" s="72">
        <v>0</v>
      </c>
      <c r="V151" s="68"/>
      <c r="W151" s="28" t="str">
        <f t="shared" si="570"/>
        <v>OK</v>
      </c>
      <c r="X151" s="37">
        <f t="shared" ref="X151" si="656">+Y151+10</f>
        <v>112.16333333333333</v>
      </c>
      <c r="Y151" s="37">
        <f t="shared" ref="Y151" si="657">+Z151+10</f>
        <v>102.16333333333333</v>
      </c>
      <c r="Z151" s="37">
        <f t="shared" ref="Z151" si="658">+AA151+10</f>
        <v>92.163333333333327</v>
      </c>
      <c r="AA151" s="37">
        <f t="shared" ref="AA151" si="659">+AB151+10</f>
        <v>82.163333333333327</v>
      </c>
      <c r="AB151" s="37">
        <f t="shared" si="584"/>
        <v>72.163333333333327</v>
      </c>
      <c r="AC151" s="37">
        <f t="shared" si="585"/>
        <v>62.163333333333334</v>
      </c>
      <c r="AD151" s="43">
        <v>1</v>
      </c>
      <c r="AE151" s="44">
        <f t="shared" si="586"/>
        <v>62.163333333333334</v>
      </c>
      <c r="AF151" s="13">
        <f t="shared" si="587"/>
        <v>71.052222222222213</v>
      </c>
      <c r="AG151" s="13">
        <f t="shared" si="588"/>
        <v>83.83</v>
      </c>
      <c r="AH151" s="13">
        <f t="shared" si="589"/>
        <v>96.607777777777784</v>
      </c>
      <c r="AI151" s="13">
        <f t="shared" si="590"/>
        <v>110.49666666666667</v>
      </c>
      <c r="AJ151" s="13">
        <f t="shared" si="591"/>
        <v>124.38555555555556</v>
      </c>
    </row>
    <row r="152" spans="1:36" ht="15" x14ac:dyDescent="0.25">
      <c r="A152" s="7">
        <f t="shared" si="568"/>
        <v>42517</v>
      </c>
      <c r="B152" s="8" t="str">
        <f t="shared" si="558"/>
        <v>ven</v>
      </c>
      <c r="C152" s="8">
        <f t="shared" si="559"/>
        <v>21</v>
      </c>
      <c r="D152" s="8">
        <f t="shared" si="560"/>
        <v>27</v>
      </c>
      <c r="E152" s="8">
        <f t="shared" si="561"/>
        <v>5</v>
      </c>
      <c r="F152" s="9">
        <f t="shared" si="562"/>
        <v>2016</v>
      </c>
      <c r="G152" s="7">
        <f t="shared" si="544"/>
        <v>42153</v>
      </c>
      <c r="H152" s="8" t="str">
        <f t="shared" si="553"/>
        <v>ven</v>
      </c>
      <c r="I152" s="57">
        <v>10</v>
      </c>
      <c r="J152" s="10">
        <v>36</v>
      </c>
      <c r="K152" s="33">
        <f t="shared" si="575"/>
        <v>0.27777777777777779</v>
      </c>
      <c r="L152" s="11">
        <f t="shared" si="576"/>
        <v>2.7777777777777777</v>
      </c>
      <c r="M152" s="7">
        <f t="shared" si="577"/>
        <v>42517</v>
      </c>
      <c r="N152" s="8" t="str">
        <f t="shared" si="569"/>
        <v>ven</v>
      </c>
      <c r="O152" s="77">
        <v>31</v>
      </c>
      <c r="P152" s="16">
        <v>36</v>
      </c>
      <c r="Q152" s="33">
        <f t="shared" si="578"/>
        <v>0.86111111111111116</v>
      </c>
      <c r="R152" s="11">
        <f t="shared" si="579"/>
        <v>8.6111111111111107</v>
      </c>
      <c r="S152" s="32">
        <f t="shared" si="563"/>
        <v>2.1</v>
      </c>
      <c r="T152" s="62">
        <v>69</v>
      </c>
      <c r="U152" s="72">
        <v>0</v>
      </c>
      <c r="V152" s="68"/>
      <c r="W152" s="28" t="str">
        <f t="shared" si="570"/>
        <v>OK</v>
      </c>
      <c r="X152" s="37">
        <f t="shared" ref="X152" si="660">+Y152+10</f>
        <v>117.13770833333334</v>
      </c>
      <c r="Y152" s="37">
        <f t="shared" ref="Y152" si="661">+Z152+10</f>
        <v>107.13770833333334</v>
      </c>
      <c r="Z152" s="37">
        <f t="shared" ref="Z152" si="662">+AA152+10</f>
        <v>97.137708333333336</v>
      </c>
      <c r="AA152" s="37">
        <f t="shared" ref="AA152" si="663">+AB152+10</f>
        <v>87.137708333333336</v>
      </c>
      <c r="AB152" s="37">
        <f t="shared" si="584"/>
        <v>77.137708333333336</v>
      </c>
      <c r="AC152" s="37">
        <f t="shared" si="585"/>
        <v>67.137708333333336</v>
      </c>
      <c r="AD152" s="43">
        <v>1</v>
      </c>
      <c r="AE152" s="44">
        <f t="shared" si="586"/>
        <v>67.137708333333336</v>
      </c>
      <c r="AF152" s="13">
        <f t="shared" si="587"/>
        <v>76.443263888888879</v>
      </c>
      <c r="AG152" s="13">
        <f t="shared" si="588"/>
        <v>90.054374999999993</v>
      </c>
      <c r="AH152" s="13">
        <f t="shared" si="589"/>
        <v>103.66548611111111</v>
      </c>
      <c r="AI152" s="13">
        <f t="shared" si="590"/>
        <v>117.97104166666666</v>
      </c>
      <c r="AJ152" s="13">
        <f t="shared" si="591"/>
        <v>132.27659722222222</v>
      </c>
    </row>
    <row r="153" spans="1:36" ht="15" x14ac:dyDescent="0.25">
      <c r="A153" s="7">
        <f t="shared" si="568"/>
        <v>42518</v>
      </c>
      <c r="B153" s="8" t="str">
        <f t="shared" si="558"/>
        <v>sab</v>
      </c>
      <c r="C153" s="8">
        <f t="shared" si="559"/>
        <v>21</v>
      </c>
      <c r="D153" s="8">
        <f t="shared" si="560"/>
        <v>28</v>
      </c>
      <c r="E153" s="8">
        <f t="shared" si="561"/>
        <v>5</v>
      </c>
      <c r="F153" s="9">
        <f t="shared" si="562"/>
        <v>2016</v>
      </c>
      <c r="G153" s="7">
        <f t="shared" si="544"/>
        <v>42154</v>
      </c>
      <c r="H153" s="8" t="str">
        <f t="shared" si="553"/>
        <v>sab</v>
      </c>
      <c r="I153" s="57">
        <v>26</v>
      </c>
      <c r="J153" s="10">
        <v>36</v>
      </c>
      <c r="K153" s="33">
        <f t="shared" si="575"/>
        <v>0.72222222222222221</v>
      </c>
      <c r="L153" s="11">
        <f t="shared" si="576"/>
        <v>7.2222222222222223</v>
      </c>
      <c r="M153" s="7">
        <f t="shared" si="577"/>
        <v>42518</v>
      </c>
      <c r="N153" s="8" t="str">
        <f t="shared" si="569"/>
        <v>sab</v>
      </c>
      <c r="O153" s="77">
        <v>35</v>
      </c>
      <c r="P153" s="16">
        <v>36</v>
      </c>
      <c r="Q153" s="33">
        <f t="shared" si="578"/>
        <v>0.97222222222222221</v>
      </c>
      <c r="R153" s="11">
        <f t="shared" si="579"/>
        <v>9.7222222222222214</v>
      </c>
      <c r="S153" s="32">
        <f t="shared" si="563"/>
        <v>0.34615384615384603</v>
      </c>
      <c r="T153" s="62">
        <v>69</v>
      </c>
      <c r="U153" s="72">
        <v>0</v>
      </c>
      <c r="V153" s="68"/>
      <c r="W153" s="28" t="str">
        <f t="shared" si="570"/>
        <v>AUMENTA</v>
      </c>
      <c r="X153" s="37">
        <f t="shared" ref="X153" si="664">+Y153+10</f>
        <v>124.359375</v>
      </c>
      <c r="Y153" s="37">
        <f t="shared" ref="Y153" si="665">+Z153+10</f>
        <v>114.359375</v>
      </c>
      <c r="Z153" s="37">
        <f t="shared" ref="Z153" si="666">+AA153+10</f>
        <v>104.359375</v>
      </c>
      <c r="AA153" s="37">
        <f t="shared" ref="AA153" si="667">+AB153+10</f>
        <v>94.359375</v>
      </c>
      <c r="AB153" s="37">
        <f t="shared" si="584"/>
        <v>84.359375</v>
      </c>
      <c r="AC153" s="37">
        <f t="shared" si="585"/>
        <v>74.359375</v>
      </c>
      <c r="AD153" s="43">
        <v>1</v>
      </c>
      <c r="AE153" s="44">
        <f t="shared" si="586"/>
        <v>74.359375</v>
      </c>
      <c r="AF153" s="13">
        <f t="shared" si="587"/>
        <v>84.220486111111114</v>
      </c>
      <c r="AG153" s="13">
        <f t="shared" si="588"/>
        <v>98.942708333333329</v>
      </c>
      <c r="AH153" s="13">
        <f t="shared" si="589"/>
        <v>113.66493055555554</v>
      </c>
      <c r="AI153" s="13">
        <f t="shared" si="590"/>
        <v>128.52604166666666</v>
      </c>
      <c r="AJ153" s="13">
        <f t="shared" si="591"/>
        <v>143.38715277777777</v>
      </c>
    </row>
    <row r="154" spans="1:36" ht="15" x14ac:dyDescent="0.25">
      <c r="A154" s="7">
        <f t="shared" si="568"/>
        <v>42519</v>
      </c>
      <c r="B154" s="8" t="str">
        <f t="shared" si="558"/>
        <v>dom</v>
      </c>
      <c r="C154" s="8">
        <f t="shared" si="559"/>
        <v>21</v>
      </c>
      <c r="D154" s="8">
        <f t="shared" si="560"/>
        <v>29</v>
      </c>
      <c r="E154" s="8">
        <f t="shared" si="561"/>
        <v>5</v>
      </c>
      <c r="F154" s="9">
        <f t="shared" si="562"/>
        <v>2016</v>
      </c>
      <c r="G154" s="7">
        <f t="shared" si="544"/>
        <v>42155</v>
      </c>
      <c r="H154" s="8" t="str">
        <f t="shared" si="553"/>
        <v>dom</v>
      </c>
      <c r="I154" s="57">
        <v>36</v>
      </c>
      <c r="J154" s="10">
        <v>36</v>
      </c>
      <c r="K154" s="33">
        <f t="shared" si="575"/>
        <v>1</v>
      </c>
      <c r="L154" s="11">
        <f t="shared" si="576"/>
        <v>10</v>
      </c>
      <c r="M154" s="7">
        <f t="shared" si="577"/>
        <v>42519</v>
      </c>
      <c r="N154" s="8" t="str">
        <f t="shared" si="569"/>
        <v>dom</v>
      </c>
      <c r="O154" s="77">
        <v>7</v>
      </c>
      <c r="P154" s="16">
        <v>36</v>
      </c>
      <c r="Q154" s="33">
        <f t="shared" si="578"/>
        <v>0.19444444444444445</v>
      </c>
      <c r="R154" s="11">
        <f t="shared" si="579"/>
        <v>1.9444444444444444</v>
      </c>
      <c r="S154" s="32">
        <f t="shared" si="563"/>
        <v>-0.80555555555555558</v>
      </c>
      <c r="T154" s="62">
        <v>69</v>
      </c>
      <c r="U154" s="72">
        <v>0</v>
      </c>
      <c r="V154" s="68"/>
      <c r="W154" s="28" t="str">
        <f t="shared" si="570"/>
        <v>OK</v>
      </c>
      <c r="X154" s="37">
        <f t="shared" ref="X154" si="668">+Y154+10</f>
        <v>87.947708333333338</v>
      </c>
      <c r="Y154" s="37">
        <f t="shared" ref="Y154" si="669">+Z154+10</f>
        <v>77.947708333333338</v>
      </c>
      <c r="Z154" s="37">
        <f t="shared" ref="Z154" si="670">+AA154+10</f>
        <v>67.947708333333338</v>
      </c>
      <c r="AA154" s="37">
        <f t="shared" ref="AA154" si="671">+AB154+10</f>
        <v>57.947708333333331</v>
      </c>
      <c r="AB154" s="37">
        <f t="shared" si="584"/>
        <v>47.947708333333331</v>
      </c>
      <c r="AC154" s="37">
        <f t="shared" si="585"/>
        <v>37.947708333333331</v>
      </c>
      <c r="AD154" s="43">
        <v>1</v>
      </c>
      <c r="AE154" s="44">
        <f t="shared" si="586"/>
        <v>37.947708333333331</v>
      </c>
      <c r="AF154" s="13">
        <f t="shared" si="587"/>
        <v>43.919930555555553</v>
      </c>
      <c r="AG154" s="13">
        <f t="shared" si="588"/>
        <v>50.864375000000003</v>
      </c>
      <c r="AH154" s="13">
        <f t="shared" si="589"/>
        <v>57.808819444444445</v>
      </c>
      <c r="AI154" s="13">
        <f t="shared" si="590"/>
        <v>68.781041666666667</v>
      </c>
      <c r="AJ154" s="13">
        <f t="shared" si="591"/>
        <v>79.753263888888881</v>
      </c>
    </row>
    <row r="155" spans="1:36" ht="15" x14ac:dyDescent="0.25">
      <c r="A155" s="7">
        <f t="shared" si="568"/>
        <v>42520</v>
      </c>
      <c r="B155" s="8" t="str">
        <f t="shared" si="558"/>
        <v>lun</v>
      </c>
      <c r="C155" s="8">
        <f t="shared" si="559"/>
        <v>22</v>
      </c>
      <c r="D155" s="8">
        <f t="shared" si="560"/>
        <v>30</v>
      </c>
      <c r="E155" s="8">
        <f t="shared" si="561"/>
        <v>5</v>
      </c>
      <c r="F155" s="9">
        <f t="shared" si="562"/>
        <v>2016</v>
      </c>
      <c r="G155" s="7">
        <f t="shared" si="544"/>
        <v>42156</v>
      </c>
      <c r="H155" s="8" t="str">
        <f t="shared" si="553"/>
        <v>lun</v>
      </c>
      <c r="I155" s="57">
        <v>31</v>
      </c>
      <c r="J155" s="10">
        <v>36</v>
      </c>
      <c r="K155" s="33">
        <f t="shared" si="575"/>
        <v>0.86111111111111116</v>
      </c>
      <c r="L155" s="11">
        <f t="shared" si="576"/>
        <v>8.6111111111111107</v>
      </c>
      <c r="M155" s="7">
        <f t="shared" si="577"/>
        <v>42520</v>
      </c>
      <c r="N155" s="8" t="str">
        <f t="shared" si="569"/>
        <v>lun</v>
      </c>
      <c r="O155" s="77">
        <v>19</v>
      </c>
      <c r="P155" s="16">
        <v>36</v>
      </c>
      <c r="Q155" s="33">
        <f t="shared" si="578"/>
        <v>0.52777777777777779</v>
      </c>
      <c r="R155" s="11">
        <f t="shared" si="579"/>
        <v>5.2777777777777777</v>
      </c>
      <c r="S155" s="32">
        <f t="shared" si="563"/>
        <v>-0.38709677419354838</v>
      </c>
      <c r="T155" s="62">
        <v>69</v>
      </c>
      <c r="U155" s="72">
        <v>0</v>
      </c>
      <c r="V155" s="68"/>
      <c r="W155" s="28" t="str">
        <f t="shared" si="570"/>
        <v>OK</v>
      </c>
      <c r="X155" s="37">
        <f t="shared" ref="X155" si="672">+Y155+10</f>
        <v>99.512708333333336</v>
      </c>
      <c r="Y155" s="37">
        <f t="shared" ref="Y155" si="673">+Z155+10</f>
        <v>89.512708333333336</v>
      </c>
      <c r="Z155" s="37">
        <f t="shared" ref="Z155" si="674">+AA155+10</f>
        <v>79.512708333333336</v>
      </c>
      <c r="AA155" s="37">
        <f t="shared" ref="AA155" si="675">+AB155+10</f>
        <v>69.512708333333336</v>
      </c>
      <c r="AB155" s="37">
        <f t="shared" si="584"/>
        <v>59.512708333333336</v>
      </c>
      <c r="AC155" s="37">
        <f t="shared" si="585"/>
        <v>49.512708333333336</v>
      </c>
      <c r="AD155" s="43">
        <v>1</v>
      </c>
      <c r="AE155" s="44">
        <f t="shared" si="586"/>
        <v>49.512708333333336</v>
      </c>
      <c r="AF155" s="13">
        <f t="shared" si="587"/>
        <v>57.151597222222222</v>
      </c>
      <c r="AG155" s="13">
        <f t="shared" si="588"/>
        <v>67.429374999999993</v>
      </c>
      <c r="AH155" s="13">
        <f t="shared" si="589"/>
        <v>77.707152777777779</v>
      </c>
      <c r="AI155" s="13">
        <f t="shared" si="590"/>
        <v>90.346041666666665</v>
      </c>
      <c r="AJ155" s="13">
        <f t="shared" si="591"/>
        <v>102.98493055555556</v>
      </c>
    </row>
    <row r="156" spans="1:36" ht="15" x14ac:dyDescent="0.25">
      <c r="A156" s="7">
        <f t="shared" si="568"/>
        <v>42521</v>
      </c>
      <c r="B156" s="8" t="str">
        <f t="shared" si="558"/>
        <v>mar</v>
      </c>
      <c r="C156" s="8">
        <f t="shared" si="559"/>
        <v>22</v>
      </c>
      <c r="D156" s="8">
        <f t="shared" si="560"/>
        <v>31</v>
      </c>
      <c r="E156" s="8">
        <f t="shared" si="561"/>
        <v>5</v>
      </c>
      <c r="F156" s="9">
        <f t="shared" si="562"/>
        <v>2016</v>
      </c>
      <c r="G156" s="7">
        <f t="shared" si="544"/>
        <v>42157</v>
      </c>
      <c r="H156" s="8" t="str">
        <f t="shared" si="553"/>
        <v>mar</v>
      </c>
      <c r="I156" s="57">
        <v>4</v>
      </c>
      <c r="J156" s="10">
        <v>36</v>
      </c>
      <c r="K156" s="33">
        <f t="shared" si="575"/>
        <v>0.1111111111111111</v>
      </c>
      <c r="L156" s="11">
        <f t="shared" si="576"/>
        <v>1.1111111111111112</v>
      </c>
      <c r="M156" s="7">
        <f t="shared" si="577"/>
        <v>42521</v>
      </c>
      <c r="N156" s="8" t="str">
        <f t="shared" si="569"/>
        <v>mar</v>
      </c>
      <c r="O156" s="77">
        <v>18</v>
      </c>
      <c r="P156" s="16">
        <v>36</v>
      </c>
      <c r="Q156" s="33">
        <f t="shared" si="578"/>
        <v>0.5</v>
      </c>
      <c r="R156" s="11">
        <f t="shared" si="579"/>
        <v>5</v>
      </c>
      <c r="S156" s="32">
        <f t="shared" si="563"/>
        <v>3.5</v>
      </c>
      <c r="T156" s="62">
        <v>69</v>
      </c>
      <c r="U156" s="72">
        <v>0</v>
      </c>
      <c r="V156" s="68"/>
      <c r="W156" s="28" t="str">
        <f t="shared" si="570"/>
        <v>OK</v>
      </c>
      <c r="X156" s="37">
        <f t="shared" ref="X156" si="676">+Y156+10</f>
        <v>98.317499999999995</v>
      </c>
      <c r="Y156" s="37">
        <f t="shared" ref="Y156" si="677">+Z156+10</f>
        <v>88.317499999999995</v>
      </c>
      <c r="Z156" s="37">
        <f t="shared" ref="Z156" si="678">+AA156+10</f>
        <v>78.317499999999995</v>
      </c>
      <c r="AA156" s="37">
        <f t="shared" ref="AA156" si="679">+AB156+10</f>
        <v>68.317499999999995</v>
      </c>
      <c r="AB156" s="37">
        <f t="shared" si="584"/>
        <v>58.317499999999995</v>
      </c>
      <c r="AC156" s="37">
        <f t="shared" si="585"/>
        <v>48.317499999999995</v>
      </c>
      <c r="AD156" s="43">
        <v>1</v>
      </c>
      <c r="AE156" s="44">
        <f t="shared" si="586"/>
        <v>48.317499999999995</v>
      </c>
      <c r="AF156" s="13">
        <f t="shared" si="587"/>
        <v>55.817499999999995</v>
      </c>
      <c r="AG156" s="13">
        <f t="shared" si="588"/>
        <v>65.817499999999995</v>
      </c>
      <c r="AH156" s="13">
        <f t="shared" si="589"/>
        <v>75.817499999999995</v>
      </c>
      <c r="AI156" s="13">
        <f t="shared" si="590"/>
        <v>88.317499999999995</v>
      </c>
      <c r="AJ156" s="13">
        <f t="shared" si="591"/>
        <v>100.8175</v>
      </c>
    </row>
    <row r="157" spans="1:36" ht="15" x14ac:dyDescent="0.25">
      <c r="A157" s="7">
        <f t="shared" si="568"/>
        <v>42522</v>
      </c>
      <c r="B157" s="8" t="str">
        <f t="shared" si="558"/>
        <v>mer</v>
      </c>
      <c r="C157" s="8">
        <f t="shared" si="559"/>
        <v>22</v>
      </c>
      <c r="D157" s="8">
        <f t="shared" si="560"/>
        <v>1</v>
      </c>
      <c r="E157" s="8">
        <f t="shared" si="561"/>
        <v>6</v>
      </c>
      <c r="F157" s="9">
        <f t="shared" si="562"/>
        <v>2016</v>
      </c>
      <c r="G157" s="7">
        <f t="shared" si="544"/>
        <v>42158</v>
      </c>
      <c r="H157" s="8" t="str">
        <f t="shared" si="553"/>
        <v>mer</v>
      </c>
      <c r="I157" s="57">
        <v>17</v>
      </c>
      <c r="J157" s="10">
        <v>36</v>
      </c>
      <c r="K157" s="33">
        <f t="shared" si="575"/>
        <v>0.47222222222222221</v>
      </c>
      <c r="L157" s="11">
        <f t="shared" si="576"/>
        <v>4.7222222222222223</v>
      </c>
      <c r="M157" s="7">
        <f t="shared" si="577"/>
        <v>42522</v>
      </c>
      <c r="N157" s="8" t="str">
        <f t="shared" si="569"/>
        <v>mer</v>
      </c>
      <c r="O157" s="77">
        <v>10</v>
      </c>
      <c r="P157" s="16">
        <v>36</v>
      </c>
      <c r="Q157" s="33">
        <f t="shared" si="578"/>
        <v>0.27777777777777779</v>
      </c>
      <c r="R157" s="11">
        <f t="shared" si="579"/>
        <v>2.7777777777777777</v>
      </c>
      <c r="S157" s="32">
        <f t="shared" si="563"/>
        <v>-0.41176470588235298</v>
      </c>
      <c r="T157" s="62">
        <v>69</v>
      </c>
      <c r="U157" s="72">
        <v>0</v>
      </c>
      <c r="V157" s="68"/>
      <c r="W157" s="28" t="str">
        <f t="shared" si="570"/>
        <v>OK</v>
      </c>
      <c r="X157" s="37">
        <f t="shared" ref="X157" si="680">+Y157+10</f>
        <v>90.270833333333329</v>
      </c>
      <c r="Y157" s="37">
        <f t="shared" ref="Y157" si="681">+Z157+10</f>
        <v>80.270833333333329</v>
      </c>
      <c r="Z157" s="37">
        <f t="shared" ref="Z157" si="682">+AA157+10</f>
        <v>70.270833333333329</v>
      </c>
      <c r="AA157" s="37">
        <f t="shared" ref="AA157" si="683">+AB157+10</f>
        <v>60.270833333333329</v>
      </c>
      <c r="AB157" s="37">
        <f t="shared" si="584"/>
        <v>50.270833333333329</v>
      </c>
      <c r="AC157" s="37">
        <f t="shared" si="585"/>
        <v>40.270833333333329</v>
      </c>
      <c r="AD157" s="43">
        <v>1</v>
      </c>
      <c r="AE157" s="44">
        <f t="shared" si="586"/>
        <v>40.270833333333329</v>
      </c>
      <c r="AF157" s="13">
        <f t="shared" si="587"/>
        <v>46.659722222222221</v>
      </c>
      <c r="AG157" s="13">
        <f t="shared" si="588"/>
        <v>54.4375</v>
      </c>
      <c r="AH157" s="13">
        <f t="shared" si="589"/>
        <v>62.215277777777779</v>
      </c>
      <c r="AI157" s="13">
        <f t="shared" si="590"/>
        <v>73.604166666666671</v>
      </c>
      <c r="AJ157" s="13">
        <f t="shared" si="591"/>
        <v>84.993055555555557</v>
      </c>
    </row>
    <row r="158" spans="1:36" ht="15" x14ac:dyDescent="0.25">
      <c r="A158" s="7">
        <f t="shared" si="568"/>
        <v>42523</v>
      </c>
      <c r="B158" s="8" t="str">
        <f t="shared" si="558"/>
        <v>gio</v>
      </c>
      <c r="C158" s="8">
        <f t="shared" si="559"/>
        <v>22</v>
      </c>
      <c r="D158" s="8">
        <f t="shared" si="560"/>
        <v>2</v>
      </c>
      <c r="E158" s="8">
        <f t="shared" si="561"/>
        <v>6</v>
      </c>
      <c r="F158" s="9">
        <f t="shared" si="562"/>
        <v>2016</v>
      </c>
      <c r="G158" s="7">
        <f t="shared" si="544"/>
        <v>42159</v>
      </c>
      <c r="H158" s="8" t="str">
        <f t="shared" si="553"/>
        <v>gio</v>
      </c>
      <c r="I158" s="57">
        <v>17</v>
      </c>
      <c r="J158" s="10">
        <v>36</v>
      </c>
      <c r="K158" s="33">
        <f t="shared" si="575"/>
        <v>0.47222222222222221</v>
      </c>
      <c r="L158" s="11">
        <f t="shared" si="576"/>
        <v>4.7222222222222223</v>
      </c>
      <c r="M158" s="7">
        <f t="shared" si="577"/>
        <v>42523</v>
      </c>
      <c r="N158" s="8" t="str">
        <f t="shared" si="569"/>
        <v>gio</v>
      </c>
      <c r="O158" s="77">
        <v>16</v>
      </c>
      <c r="P158" s="16">
        <v>36</v>
      </c>
      <c r="Q158" s="33">
        <f t="shared" si="578"/>
        <v>0.44444444444444442</v>
      </c>
      <c r="R158" s="11">
        <f t="shared" si="579"/>
        <v>4.4444444444444446</v>
      </c>
      <c r="S158" s="32">
        <f t="shared" si="563"/>
        <v>-5.8823529411764684E-2</v>
      </c>
      <c r="T158" s="62">
        <v>69</v>
      </c>
      <c r="U158" s="72">
        <v>0</v>
      </c>
      <c r="V158" s="68"/>
      <c r="W158" s="28" t="str">
        <f t="shared" si="570"/>
        <v>OK</v>
      </c>
      <c r="X158" s="37">
        <f t="shared" ref="X158" si="684">+Y158+10</f>
        <v>96.053333333333342</v>
      </c>
      <c r="Y158" s="37">
        <f t="shared" ref="Y158" si="685">+Z158+10</f>
        <v>86.053333333333342</v>
      </c>
      <c r="Z158" s="37">
        <f t="shared" ref="Z158" si="686">+AA158+10</f>
        <v>76.053333333333342</v>
      </c>
      <c r="AA158" s="37">
        <f t="shared" ref="AA158" si="687">+AB158+10</f>
        <v>66.053333333333342</v>
      </c>
      <c r="AB158" s="37">
        <f t="shared" si="584"/>
        <v>56.053333333333335</v>
      </c>
      <c r="AC158" s="37">
        <f t="shared" si="585"/>
        <v>46.053333333333335</v>
      </c>
      <c r="AD158" s="43">
        <v>1</v>
      </c>
      <c r="AE158" s="44">
        <f t="shared" si="586"/>
        <v>46.053333333333335</v>
      </c>
      <c r="AF158" s="13">
        <f t="shared" si="587"/>
        <v>53.275555555555556</v>
      </c>
      <c r="AG158" s="13">
        <f t="shared" si="588"/>
        <v>62.72</v>
      </c>
      <c r="AH158" s="13">
        <f t="shared" si="589"/>
        <v>72.164444444444442</v>
      </c>
      <c r="AI158" s="13">
        <f t="shared" si="590"/>
        <v>84.38666666666667</v>
      </c>
      <c r="AJ158" s="13">
        <f t="shared" si="591"/>
        <v>96.608888888888885</v>
      </c>
    </row>
    <row r="159" spans="1:36" ht="15" x14ac:dyDescent="0.25">
      <c r="A159" s="7">
        <f t="shared" si="568"/>
        <v>42524</v>
      </c>
      <c r="B159" s="8" t="str">
        <f t="shared" si="558"/>
        <v>ven</v>
      </c>
      <c r="C159" s="8">
        <f t="shared" si="559"/>
        <v>22</v>
      </c>
      <c r="D159" s="8">
        <f t="shared" si="560"/>
        <v>3</v>
      </c>
      <c r="E159" s="8">
        <f t="shared" si="561"/>
        <v>6</v>
      </c>
      <c r="F159" s="9">
        <f t="shared" si="562"/>
        <v>2016</v>
      </c>
      <c r="G159" s="7">
        <f t="shared" si="544"/>
        <v>42160</v>
      </c>
      <c r="H159" s="8" t="str">
        <f t="shared" si="553"/>
        <v>ven</v>
      </c>
      <c r="I159" s="57">
        <v>18</v>
      </c>
      <c r="J159" s="10">
        <v>36</v>
      </c>
      <c r="K159" s="33">
        <f t="shared" si="575"/>
        <v>0.5</v>
      </c>
      <c r="L159" s="11">
        <f t="shared" si="576"/>
        <v>5</v>
      </c>
      <c r="M159" s="7">
        <f t="shared" si="577"/>
        <v>42524</v>
      </c>
      <c r="N159" s="8" t="str">
        <f t="shared" si="569"/>
        <v>ven</v>
      </c>
      <c r="O159" s="77">
        <v>34</v>
      </c>
      <c r="P159" s="16">
        <v>36</v>
      </c>
      <c r="Q159" s="33">
        <f t="shared" si="578"/>
        <v>0.94444444444444442</v>
      </c>
      <c r="R159" s="11">
        <f t="shared" si="579"/>
        <v>9.4444444444444446</v>
      </c>
      <c r="S159" s="32">
        <f t="shared" si="563"/>
        <v>0.88888888888888895</v>
      </c>
      <c r="T159" s="62">
        <v>69</v>
      </c>
      <c r="U159" s="72">
        <v>0</v>
      </c>
      <c r="V159" s="68"/>
      <c r="W159" s="28" t="str">
        <f t="shared" si="570"/>
        <v>AUMENTA</v>
      </c>
      <c r="X159" s="37">
        <f t="shared" ref="X159" si="688">+Y159+10</f>
        <v>122.49083333333334</v>
      </c>
      <c r="Y159" s="37">
        <f t="shared" ref="Y159" si="689">+Z159+10</f>
        <v>112.49083333333334</v>
      </c>
      <c r="Z159" s="37">
        <f t="shared" ref="Z159" si="690">+AA159+10</f>
        <v>102.49083333333334</v>
      </c>
      <c r="AA159" s="37">
        <f t="shared" ref="AA159" si="691">+AB159+10</f>
        <v>92.490833333333342</v>
      </c>
      <c r="AB159" s="37">
        <f t="shared" si="584"/>
        <v>82.490833333333342</v>
      </c>
      <c r="AC159" s="37">
        <f t="shared" si="585"/>
        <v>72.490833333333342</v>
      </c>
      <c r="AD159" s="43">
        <v>1</v>
      </c>
      <c r="AE159" s="44">
        <f t="shared" si="586"/>
        <v>72.490833333333342</v>
      </c>
      <c r="AF159" s="13">
        <f t="shared" si="587"/>
        <v>82.213055555555556</v>
      </c>
      <c r="AG159" s="13">
        <f t="shared" si="588"/>
        <v>96.657499999999999</v>
      </c>
      <c r="AH159" s="13">
        <f t="shared" si="589"/>
        <v>111.10194444444444</v>
      </c>
      <c r="AI159" s="13">
        <f t="shared" si="590"/>
        <v>125.82416666666667</v>
      </c>
      <c r="AJ159" s="13">
        <f t="shared" si="591"/>
        <v>140.54638888888888</v>
      </c>
    </row>
    <row r="160" spans="1:36" ht="15" x14ac:dyDescent="0.25">
      <c r="A160" s="7">
        <f t="shared" si="568"/>
        <v>42525</v>
      </c>
      <c r="B160" s="8" t="str">
        <f t="shared" si="558"/>
        <v>sab</v>
      </c>
      <c r="C160" s="8">
        <f t="shared" si="559"/>
        <v>22</v>
      </c>
      <c r="D160" s="8">
        <f t="shared" si="560"/>
        <v>4</v>
      </c>
      <c r="E160" s="8">
        <f t="shared" si="561"/>
        <v>6</v>
      </c>
      <c r="F160" s="9">
        <f t="shared" si="562"/>
        <v>2016</v>
      </c>
      <c r="G160" s="7">
        <f t="shared" si="544"/>
        <v>42161</v>
      </c>
      <c r="H160" s="8" t="str">
        <f t="shared" si="553"/>
        <v>sab</v>
      </c>
      <c r="I160" s="57">
        <v>36</v>
      </c>
      <c r="J160" s="10">
        <v>36</v>
      </c>
      <c r="K160" s="33">
        <f t="shared" si="575"/>
        <v>1</v>
      </c>
      <c r="L160" s="11">
        <f t="shared" si="576"/>
        <v>10</v>
      </c>
      <c r="M160" s="7">
        <f t="shared" si="577"/>
        <v>42525</v>
      </c>
      <c r="N160" s="8" t="str">
        <f t="shared" si="569"/>
        <v>sab</v>
      </c>
      <c r="O160" s="77">
        <v>36</v>
      </c>
      <c r="P160" s="16">
        <v>36</v>
      </c>
      <c r="Q160" s="33">
        <f t="shared" si="578"/>
        <v>1</v>
      </c>
      <c r="R160" s="11">
        <f t="shared" si="579"/>
        <v>10</v>
      </c>
      <c r="S160" s="32">
        <f t="shared" si="563"/>
        <v>0</v>
      </c>
      <c r="T160" s="62">
        <v>69</v>
      </c>
      <c r="U160" s="72">
        <v>0</v>
      </c>
      <c r="V160" s="68"/>
      <c r="W160" s="28" t="str">
        <f t="shared" si="570"/>
        <v>AUMENTA</v>
      </c>
      <c r="X160" s="37">
        <f t="shared" ref="X160" si="692">+Y160+10</f>
        <v>126.27</v>
      </c>
      <c r="Y160" s="37">
        <f t="shared" ref="Y160" si="693">+Z160+10</f>
        <v>116.27</v>
      </c>
      <c r="Z160" s="37">
        <f t="shared" ref="Z160" si="694">+AA160+10</f>
        <v>106.27</v>
      </c>
      <c r="AA160" s="37">
        <f t="shared" ref="AA160" si="695">+AB160+10</f>
        <v>96.27</v>
      </c>
      <c r="AB160" s="37">
        <f t="shared" si="584"/>
        <v>86.27</v>
      </c>
      <c r="AC160" s="37">
        <f t="shared" si="585"/>
        <v>76.27</v>
      </c>
      <c r="AD160" s="43">
        <v>1</v>
      </c>
      <c r="AE160" s="44">
        <f t="shared" si="586"/>
        <v>76.27</v>
      </c>
      <c r="AF160" s="13">
        <f t="shared" si="587"/>
        <v>86.27</v>
      </c>
      <c r="AG160" s="13">
        <f t="shared" si="588"/>
        <v>101.27</v>
      </c>
      <c r="AH160" s="13">
        <f t="shared" si="589"/>
        <v>116.27</v>
      </c>
      <c r="AI160" s="13">
        <f t="shared" si="590"/>
        <v>131.26999999999998</v>
      </c>
      <c r="AJ160" s="13">
        <f t="shared" si="591"/>
        <v>146.26999999999998</v>
      </c>
    </row>
    <row r="161" spans="1:36" ht="15" x14ac:dyDescent="0.25">
      <c r="A161" s="7">
        <f t="shared" si="568"/>
        <v>42526</v>
      </c>
      <c r="B161" s="8" t="str">
        <f t="shared" si="558"/>
        <v>dom</v>
      </c>
      <c r="C161" s="8">
        <f t="shared" si="559"/>
        <v>22</v>
      </c>
      <c r="D161" s="8">
        <f t="shared" si="560"/>
        <v>5</v>
      </c>
      <c r="E161" s="8">
        <f t="shared" si="561"/>
        <v>6</v>
      </c>
      <c r="F161" s="9">
        <f t="shared" si="562"/>
        <v>2016</v>
      </c>
      <c r="G161" s="7">
        <f t="shared" si="544"/>
        <v>42162</v>
      </c>
      <c r="H161" s="8" t="str">
        <f t="shared" si="553"/>
        <v>dom</v>
      </c>
      <c r="I161" s="57">
        <v>9</v>
      </c>
      <c r="J161" s="10">
        <v>36</v>
      </c>
      <c r="K161" s="33">
        <f t="shared" si="575"/>
        <v>0.25</v>
      </c>
      <c r="L161" s="11">
        <f t="shared" si="576"/>
        <v>2.5</v>
      </c>
      <c r="M161" s="7">
        <f t="shared" si="577"/>
        <v>42526</v>
      </c>
      <c r="N161" s="8" t="str">
        <f t="shared" si="569"/>
        <v>dom</v>
      </c>
      <c r="O161" s="77">
        <v>21</v>
      </c>
      <c r="P161" s="16">
        <v>36</v>
      </c>
      <c r="Q161" s="33">
        <f t="shared" si="578"/>
        <v>0.58333333333333337</v>
      </c>
      <c r="R161" s="11">
        <f t="shared" si="579"/>
        <v>5.8333333333333339</v>
      </c>
      <c r="S161" s="32">
        <f t="shared" si="563"/>
        <v>1.3333333333333335</v>
      </c>
      <c r="T161" s="62">
        <v>69</v>
      </c>
      <c r="U161" s="72">
        <v>0</v>
      </c>
      <c r="V161" s="68"/>
      <c r="W161" s="28" t="str">
        <f t="shared" si="570"/>
        <v>OK</v>
      </c>
      <c r="X161" s="37">
        <f t="shared" ref="X161" si="696">+Y161+10</f>
        <v>102.029375</v>
      </c>
      <c r="Y161" s="37">
        <f t="shared" ref="Y161" si="697">+Z161+10</f>
        <v>92.029375000000002</v>
      </c>
      <c r="Z161" s="37">
        <f t="shared" ref="Z161" si="698">+AA161+10</f>
        <v>82.029375000000002</v>
      </c>
      <c r="AA161" s="37">
        <f t="shared" ref="AA161" si="699">+AB161+10</f>
        <v>72.029375000000002</v>
      </c>
      <c r="AB161" s="37">
        <f t="shared" si="584"/>
        <v>62.029375000000002</v>
      </c>
      <c r="AC161" s="37">
        <f t="shared" si="585"/>
        <v>52.029375000000002</v>
      </c>
      <c r="AD161" s="43">
        <v>1</v>
      </c>
      <c r="AE161" s="44">
        <f t="shared" si="586"/>
        <v>52.029375000000002</v>
      </c>
      <c r="AF161" s="13">
        <f t="shared" si="587"/>
        <v>59.946041666666673</v>
      </c>
      <c r="AG161" s="13">
        <f t="shared" si="588"/>
        <v>70.779375000000002</v>
      </c>
      <c r="AH161" s="13">
        <f t="shared" si="589"/>
        <v>81.61270833333333</v>
      </c>
      <c r="AI161" s="13">
        <f t="shared" si="590"/>
        <v>94.529375000000002</v>
      </c>
      <c r="AJ161" s="13">
        <f t="shared" si="591"/>
        <v>107.44604166666667</v>
      </c>
    </row>
    <row r="162" spans="1:36" ht="15" x14ac:dyDescent="0.25">
      <c r="A162" s="7">
        <f t="shared" si="568"/>
        <v>42527</v>
      </c>
      <c r="B162" s="8" t="str">
        <f t="shared" si="558"/>
        <v>lun</v>
      </c>
      <c r="C162" s="8">
        <f t="shared" si="559"/>
        <v>23</v>
      </c>
      <c r="D162" s="8">
        <f t="shared" si="560"/>
        <v>6</v>
      </c>
      <c r="E162" s="8">
        <f t="shared" si="561"/>
        <v>6</v>
      </c>
      <c r="F162" s="9">
        <f t="shared" si="562"/>
        <v>2016</v>
      </c>
      <c r="G162" s="7">
        <f t="shared" si="544"/>
        <v>42163</v>
      </c>
      <c r="H162" s="8" t="str">
        <f t="shared" si="553"/>
        <v>lun</v>
      </c>
      <c r="I162" s="57">
        <v>29</v>
      </c>
      <c r="J162" s="10">
        <v>36</v>
      </c>
      <c r="K162" s="33">
        <f t="shared" si="575"/>
        <v>0.80555555555555558</v>
      </c>
      <c r="L162" s="11">
        <f t="shared" si="576"/>
        <v>8.0555555555555554</v>
      </c>
      <c r="M162" s="7">
        <f t="shared" si="577"/>
        <v>42527</v>
      </c>
      <c r="N162" s="8" t="str">
        <f t="shared" si="569"/>
        <v>lun</v>
      </c>
      <c r="O162" s="77">
        <v>16</v>
      </c>
      <c r="P162" s="16">
        <v>36</v>
      </c>
      <c r="Q162" s="33">
        <f t="shared" si="578"/>
        <v>0.44444444444444442</v>
      </c>
      <c r="R162" s="11">
        <f t="shared" si="579"/>
        <v>4.4444444444444446</v>
      </c>
      <c r="S162" s="32">
        <f t="shared" si="563"/>
        <v>-0.44827586206896547</v>
      </c>
      <c r="T162" s="62">
        <v>69</v>
      </c>
      <c r="U162" s="72">
        <v>0</v>
      </c>
      <c r="V162" s="68"/>
      <c r="W162" s="28" t="str">
        <f t="shared" si="570"/>
        <v>OK</v>
      </c>
      <c r="X162" s="37">
        <f t="shared" ref="X162" si="700">+Y162+10</f>
        <v>96.053333333333342</v>
      </c>
      <c r="Y162" s="37">
        <f t="shared" ref="Y162" si="701">+Z162+10</f>
        <v>86.053333333333342</v>
      </c>
      <c r="Z162" s="37">
        <f t="shared" ref="Z162" si="702">+AA162+10</f>
        <v>76.053333333333342</v>
      </c>
      <c r="AA162" s="37">
        <f t="shared" ref="AA162" si="703">+AB162+10</f>
        <v>66.053333333333342</v>
      </c>
      <c r="AB162" s="37">
        <f t="shared" si="584"/>
        <v>56.053333333333335</v>
      </c>
      <c r="AC162" s="37">
        <f t="shared" si="585"/>
        <v>46.053333333333335</v>
      </c>
      <c r="AD162" s="43">
        <v>1</v>
      </c>
      <c r="AE162" s="44">
        <f t="shared" si="586"/>
        <v>46.053333333333335</v>
      </c>
      <c r="AF162" s="13">
        <f t="shared" si="587"/>
        <v>53.275555555555556</v>
      </c>
      <c r="AG162" s="13">
        <f t="shared" si="588"/>
        <v>62.72</v>
      </c>
      <c r="AH162" s="13">
        <f t="shared" si="589"/>
        <v>72.164444444444442</v>
      </c>
      <c r="AI162" s="13">
        <f t="shared" si="590"/>
        <v>84.38666666666667</v>
      </c>
      <c r="AJ162" s="13">
        <f t="shared" si="591"/>
        <v>96.608888888888885</v>
      </c>
    </row>
    <row r="163" spans="1:36" ht="15" x14ac:dyDescent="0.25">
      <c r="A163" s="7">
        <f t="shared" si="568"/>
        <v>42528</v>
      </c>
      <c r="B163" s="8" t="str">
        <f t="shared" si="558"/>
        <v>mar</v>
      </c>
      <c r="C163" s="8">
        <f t="shared" si="559"/>
        <v>23</v>
      </c>
      <c r="D163" s="8">
        <f t="shared" si="560"/>
        <v>7</v>
      </c>
      <c r="E163" s="8">
        <f t="shared" si="561"/>
        <v>6</v>
      </c>
      <c r="F163" s="9">
        <f t="shared" si="562"/>
        <v>2016</v>
      </c>
      <c r="G163" s="7">
        <f t="shared" si="544"/>
        <v>42164</v>
      </c>
      <c r="H163" s="8" t="str">
        <f t="shared" si="553"/>
        <v>mar</v>
      </c>
      <c r="I163" s="57">
        <v>36</v>
      </c>
      <c r="J163" s="10">
        <v>36</v>
      </c>
      <c r="K163" s="33">
        <f t="shared" si="575"/>
        <v>1</v>
      </c>
      <c r="L163" s="11">
        <f t="shared" si="576"/>
        <v>10</v>
      </c>
      <c r="M163" s="7">
        <f t="shared" si="577"/>
        <v>42528</v>
      </c>
      <c r="N163" s="8" t="str">
        <f t="shared" si="569"/>
        <v>mar</v>
      </c>
      <c r="O163" s="77">
        <v>22</v>
      </c>
      <c r="P163" s="16">
        <v>36</v>
      </c>
      <c r="Q163" s="33">
        <f t="shared" si="578"/>
        <v>0.61111111111111116</v>
      </c>
      <c r="R163" s="11">
        <f t="shared" si="579"/>
        <v>6.1111111111111116</v>
      </c>
      <c r="S163" s="32">
        <f t="shared" si="563"/>
        <v>-0.38888888888888884</v>
      </c>
      <c r="T163" s="62">
        <v>69</v>
      </c>
      <c r="U163" s="72">
        <v>0</v>
      </c>
      <c r="V163" s="68"/>
      <c r="W163" s="28" t="str">
        <f t="shared" si="570"/>
        <v>OK</v>
      </c>
      <c r="X163" s="37">
        <f t="shared" ref="X163" si="704">+Y163+10</f>
        <v>103.35083333333333</v>
      </c>
      <c r="Y163" s="37">
        <f t="shared" ref="Y163" si="705">+Z163+10</f>
        <v>93.350833333333327</v>
      </c>
      <c r="Z163" s="37">
        <f t="shared" ref="Z163" si="706">+AA163+10</f>
        <v>83.350833333333327</v>
      </c>
      <c r="AA163" s="37">
        <f t="shared" ref="AA163" si="707">+AB163+10</f>
        <v>73.350833333333327</v>
      </c>
      <c r="AB163" s="37">
        <f t="shared" si="584"/>
        <v>63.350833333333334</v>
      </c>
      <c r="AC163" s="37">
        <f t="shared" si="585"/>
        <v>53.350833333333334</v>
      </c>
      <c r="AD163" s="43">
        <v>1</v>
      </c>
      <c r="AE163" s="44">
        <f t="shared" si="586"/>
        <v>53.350833333333334</v>
      </c>
      <c r="AF163" s="13">
        <f t="shared" si="587"/>
        <v>61.406388888888891</v>
      </c>
      <c r="AG163" s="13">
        <f t="shared" si="588"/>
        <v>72.517500000000013</v>
      </c>
      <c r="AH163" s="13">
        <f t="shared" si="589"/>
        <v>83.628611111111113</v>
      </c>
      <c r="AI163" s="13">
        <f t="shared" si="590"/>
        <v>96.68416666666667</v>
      </c>
      <c r="AJ163" s="13">
        <f t="shared" si="591"/>
        <v>109.73972222222223</v>
      </c>
    </row>
    <row r="164" spans="1:36" ht="15" x14ac:dyDescent="0.25">
      <c r="A164" s="7">
        <f t="shared" si="568"/>
        <v>42529</v>
      </c>
      <c r="B164" s="8" t="str">
        <f t="shared" si="558"/>
        <v>mer</v>
      </c>
      <c r="C164" s="8">
        <f t="shared" si="559"/>
        <v>23</v>
      </c>
      <c r="D164" s="8">
        <f t="shared" si="560"/>
        <v>8</v>
      </c>
      <c r="E164" s="8">
        <f t="shared" si="561"/>
        <v>6</v>
      </c>
      <c r="F164" s="9">
        <f t="shared" si="562"/>
        <v>2016</v>
      </c>
      <c r="G164" s="7">
        <f t="shared" si="544"/>
        <v>42165</v>
      </c>
      <c r="H164" s="8" t="str">
        <f t="shared" si="553"/>
        <v>mer</v>
      </c>
      <c r="I164" s="57">
        <v>31</v>
      </c>
      <c r="J164" s="10">
        <v>36</v>
      </c>
      <c r="K164" s="33">
        <f t="shared" si="575"/>
        <v>0.86111111111111116</v>
      </c>
      <c r="L164" s="11">
        <f t="shared" si="576"/>
        <v>8.6111111111111107</v>
      </c>
      <c r="M164" s="7">
        <f t="shared" si="577"/>
        <v>42529</v>
      </c>
      <c r="N164" s="8" t="str">
        <f t="shared" si="569"/>
        <v>mer</v>
      </c>
      <c r="O164" s="77">
        <v>32</v>
      </c>
      <c r="P164" s="16">
        <v>36</v>
      </c>
      <c r="Q164" s="33">
        <f t="shared" si="578"/>
        <v>0.88888888888888884</v>
      </c>
      <c r="R164" s="11">
        <f t="shared" si="579"/>
        <v>8.8888888888888893</v>
      </c>
      <c r="S164" s="32">
        <f t="shared" si="563"/>
        <v>3.2258064516129129E-2</v>
      </c>
      <c r="T164" s="62">
        <v>69</v>
      </c>
      <c r="U164" s="72">
        <v>0</v>
      </c>
      <c r="V164" s="68"/>
      <c r="W164" s="28" t="str">
        <f t="shared" si="570"/>
        <v>OK</v>
      </c>
      <c r="X164" s="37">
        <f t="shared" ref="X164" si="708">+Y164+10</f>
        <v>118.88</v>
      </c>
      <c r="Y164" s="37">
        <f t="shared" ref="Y164" si="709">+Z164+10</f>
        <v>108.88</v>
      </c>
      <c r="Z164" s="37">
        <f t="shared" ref="Z164" si="710">+AA164+10</f>
        <v>98.88</v>
      </c>
      <c r="AA164" s="37">
        <f t="shared" ref="AA164" si="711">+AB164+10</f>
        <v>88.88</v>
      </c>
      <c r="AB164" s="37">
        <f t="shared" si="584"/>
        <v>78.88</v>
      </c>
      <c r="AC164" s="37">
        <f t="shared" si="585"/>
        <v>68.88</v>
      </c>
      <c r="AD164" s="43">
        <v>1</v>
      </c>
      <c r="AE164" s="44">
        <f t="shared" si="586"/>
        <v>68.88</v>
      </c>
      <c r="AF164" s="13">
        <f t="shared" si="587"/>
        <v>78.324444444444453</v>
      </c>
      <c r="AG164" s="13">
        <f t="shared" si="588"/>
        <v>92.213333333333338</v>
      </c>
      <c r="AH164" s="13">
        <f t="shared" si="589"/>
        <v>106.10222222222222</v>
      </c>
      <c r="AI164" s="13">
        <f t="shared" si="590"/>
        <v>120.54666666666667</v>
      </c>
      <c r="AJ164" s="13">
        <f t="shared" si="591"/>
        <v>134.99111111111111</v>
      </c>
    </row>
    <row r="165" spans="1:36" ht="15" x14ac:dyDescent="0.25">
      <c r="A165" s="7">
        <f t="shared" si="568"/>
        <v>42530</v>
      </c>
      <c r="B165" s="8" t="str">
        <f t="shared" si="558"/>
        <v>gio</v>
      </c>
      <c r="C165" s="8">
        <f t="shared" si="559"/>
        <v>23</v>
      </c>
      <c r="D165" s="8">
        <f t="shared" si="560"/>
        <v>9</v>
      </c>
      <c r="E165" s="8">
        <f t="shared" si="561"/>
        <v>6</v>
      </c>
      <c r="F165" s="9">
        <f t="shared" si="562"/>
        <v>2016</v>
      </c>
      <c r="G165" s="7">
        <f t="shared" si="544"/>
        <v>42166</v>
      </c>
      <c r="H165" s="8" t="str">
        <f t="shared" si="553"/>
        <v>gio</v>
      </c>
      <c r="I165" s="57">
        <v>25</v>
      </c>
      <c r="J165" s="10">
        <v>36</v>
      </c>
      <c r="K165" s="33">
        <f t="shared" si="575"/>
        <v>0.69444444444444442</v>
      </c>
      <c r="L165" s="11">
        <f t="shared" si="576"/>
        <v>6.9444444444444446</v>
      </c>
      <c r="M165" s="7">
        <f t="shared" si="577"/>
        <v>42530</v>
      </c>
      <c r="N165" s="8" t="str">
        <f t="shared" si="569"/>
        <v>gio</v>
      </c>
      <c r="O165" s="77">
        <v>23</v>
      </c>
      <c r="P165" s="16">
        <v>36</v>
      </c>
      <c r="Q165" s="33">
        <f t="shared" si="578"/>
        <v>0.63888888888888884</v>
      </c>
      <c r="R165" s="11">
        <f t="shared" si="579"/>
        <v>6.3888888888888884</v>
      </c>
      <c r="S165" s="32">
        <f t="shared" si="563"/>
        <v>-8.0000000000000099E-2</v>
      </c>
      <c r="T165" s="62">
        <v>69</v>
      </c>
      <c r="U165" s="72">
        <v>0</v>
      </c>
      <c r="V165" s="68"/>
      <c r="W165" s="28" t="str">
        <f t="shared" si="570"/>
        <v>OK</v>
      </c>
      <c r="X165" s="37">
        <f t="shared" ref="X165" si="712">+Y165+10</f>
        <v>104.71437499999999</v>
      </c>
      <c r="Y165" s="37">
        <f t="shared" ref="Y165" si="713">+Z165+10</f>
        <v>94.71437499999999</v>
      </c>
      <c r="Z165" s="37">
        <f t="shared" ref="Z165" si="714">+AA165+10</f>
        <v>84.71437499999999</v>
      </c>
      <c r="AA165" s="37">
        <f t="shared" ref="AA165" si="715">+AB165+10</f>
        <v>74.71437499999999</v>
      </c>
      <c r="AB165" s="37">
        <f t="shared" si="584"/>
        <v>64.71437499999999</v>
      </c>
      <c r="AC165" s="37">
        <f t="shared" si="585"/>
        <v>54.714374999999997</v>
      </c>
      <c r="AD165" s="43">
        <v>1</v>
      </c>
      <c r="AE165" s="44">
        <f t="shared" si="586"/>
        <v>54.714374999999997</v>
      </c>
      <c r="AF165" s="13">
        <f t="shared" si="587"/>
        <v>62.908819444444447</v>
      </c>
      <c r="AG165" s="13">
        <f t="shared" si="588"/>
        <v>74.297708333333333</v>
      </c>
      <c r="AH165" s="13">
        <f t="shared" si="589"/>
        <v>85.686597222222218</v>
      </c>
      <c r="AI165" s="13">
        <f t="shared" si="590"/>
        <v>98.881041666666661</v>
      </c>
      <c r="AJ165" s="13">
        <f t="shared" si="591"/>
        <v>112.0754861111111</v>
      </c>
    </row>
    <row r="166" spans="1:36" ht="15" x14ac:dyDescent="0.25">
      <c r="A166" s="7">
        <f t="shared" si="568"/>
        <v>42531</v>
      </c>
      <c r="B166" s="8" t="str">
        <f t="shared" si="558"/>
        <v>ven</v>
      </c>
      <c r="C166" s="8">
        <f t="shared" si="559"/>
        <v>23</v>
      </c>
      <c r="D166" s="8">
        <f t="shared" si="560"/>
        <v>10</v>
      </c>
      <c r="E166" s="8">
        <f t="shared" si="561"/>
        <v>6</v>
      </c>
      <c r="F166" s="9">
        <f t="shared" si="562"/>
        <v>2016</v>
      </c>
      <c r="G166" s="7">
        <f t="shared" si="544"/>
        <v>42167</v>
      </c>
      <c r="H166" s="8" t="str">
        <f t="shared" si="553"/>
        <v>ven</v>
      </c>
      <c r="I166" s="57">
        <v>36</v>
      </c>
      <c r="J166" s="10">
        <v>36</v>
      </c>
      <c r="K166" s="33">
        <f t="shared" si="575"/>
        <v>1</v>
      </c>
      <c r="L166" s="11">
        <f t="shared" si="576"/>
        <v>10</v>
      </c>
      <c r="M166" s="7">
        <f t="shared" si="577"/>
        <v>42531</v>
      </c>
      <c r="N166" s="8" t="str">
        <f t="shared" si="569"/>
        <v>ven</v>
      </c>
      <c r="O166" s="77">
        <v>9</v>
      </c>
      <c r="P166" s="16">
        <v>36</v>
      </c>
      <c r="Q166" s="33">
        <f t="shared" si="578"/>
        <v>0.25</v>
      </c>
      <c r="R166" s="11">
        <f t="shared" si="579"/>
        <v>2.5</v>
      </c>
      <c r="S166" s="32">
        <f t="shared" si="563"/>
        <v>-0.75</v>
      </c>
      <c r="T166" s="62">
        <v>69</v>
      </c>
      <c r="U166" s="72">
        <v>0</v>
      </c>
      <c r="V166" s="68"/>
      <c r="W166" s="28" t="str">
        <f t="shared" si="570"/>
        <v>OK</v>
      </c>
      <c r="X166" s="37">
        <f t="shared" ref="X166" si="716">+Y166+10</f>
        <v>89.454374999999999</v>
      </c>
      <c r="Y166" s="37">
        <f t="shared" ref="Y166" si="717">+Z166+10</f>
        <v>79.454374999999999</v>
      </c>
      <c r="Z166" s="37">
        <f t="shared" ref="Z166" si="718">+AA166+10</f>
        <v>69.454374999999999</v>
      </c>
      <c r="AA166" s="37">
        <f t="shared" ref="AA166" si="719">+AB166+10</f>
        <v>59.454374999999999</v>
      </c>
      <c r="AB166" s="37">
        <f t="shared" si="584"/>
        <v>49.454374999999999</v>
      </c>
      <c r="AC166" s="37">
        <f t="shared" si="585"/>
        <v>39.454374999999999</v>
      </c>
      <c r="AD166" s="43">
        <v>1</v>
      </c>
      <c r="AE166" s="44">
        <f t="shared" si="586"/>
        <v>39.454374999999999</v>
      </c>
      <c r="AF166" s="13">
        <f t="shared" si="587"/>
        <v>45.704374999999999</v>
      </c>
      <c r="AG166" s="13">
        <f t="shared" si="588"/>
        <v>53.204374999999999</v>
      </c>
      <c r="AH166" s="13">
        <f t="shared" si="589"/>
        <v>60.704374999999999</v>
      </c>
      <c r="AI166" s="13">
        <f t="shared" si="590"/>
        <v>71.954374999999999</v>
      </c>
      <c r="AJ166" s="13">
        <f t="shared" si="591"/>
        <v>83.204374999999999</v>
      </c>
    </row>
    <row r="167" spans="1:36" ht="15" x14ac:dyDescent="0.25">
      <c r="A167" s="7">
        <f t="shared" si="568"/>
        <v>42532</v>
      </c>
      <c r="B167" s="8" t="str">
        <f t="shared" si="558"/>
        <v>sab</v>
      </c>
      <c r="C167" s="8">
        <f t="shared" si="559"/>
        <v>23</v>
      </c>
      <c r="D167" s="8">
        <f t="shared" si="560"/>
        <v>11</v>
      </c>
      <c r="E167" s="8">
        <f t="shared" si="561"/>
        <v>6</v>
      </c>
      <c r="F167" s="9">
        <f t="shared" si="562"/>
        <v>2016</v>
      </c>
      <c r="G167" s="7">
        <f t="shared" si="544"/>
        <v>42168</v>
      </c>
      <c r="H167" s="8" t="str">
        <f t="shared" si="553"/>
        <v>sab</v>
      </c>
      <c r="I167" s="57">
        <v>36</v>
      </c>
      <c r="J167" s="10">
        <v>36</v>
      </c>
      <c r="K167" s="33">
        <f t="shared" si="575"/>
        <v>1</v>
      </c>
      <c r="L167" s="11">
        <f t="shared" si="576"/>
        <v>10</v>
      </c>
      <c r="M167" s="7">
        <f t="shared" si="577"/>
        <v>42532</v>
      </c>
      <c r="N167" s="8" t="str">
        <f t="shared" si="569"/>
        <v>sab</v>
      </c>
      <c r="O167" s="77">
        <v>32</v>
      </c>
      <c r="P167" s="16">
        <v>36</v>
      </c>
      <c r="Q167" s="33">
        <f t="shared" si="578"/>
        <v>0.88888888888888884</v>
      </c>
      <c r="R167" s="11">
        <f t="shared" si="579"/>
        <v>8.8888888888888893</v>
      </c>
      <c r="S167" s="32">
        <f t="shared" si="563"/>
        <v>-0.11111111111111108</v>
      </c>
      <c r="T167" s="62">
        <v>69</v>
      </c>
      <c r="U167" s="72">
        <v>0</v>
      </c>
      <c r="V167" s="68"/>
      <c r="W167" s="28" t="str">
        <f t="shared" si="570"/>
        <v>OK</v>
      </c>
      <c r="X167" s="37">
        <f t="shared" ref="X167" si="720">+Y167+10</f>
        <v>118.88</v>
      </c>
      <c r="Y167" s="37">
        <f t="shared" ref="Y167" si="721">+Z167+10</f>
        <v>108.88</v>
      </c>
      <c r="Z167" s="37">
        <f t="shared" ref="Z167" si="722">+AA167+10</f>
        <v>98.88</v>
      </c>
      <c r="AA167" s="37">
        <f t="shared" ref="AA167" si="723">+AB167+10</f>
        <v>88.88</v>
      </c>
      <c r="AB167" s="37">
        <f t="shared" si="584"/>
        <v>78.88</v>
      </c>
      <c r="AC167" s="37">
        <f t="shared" si="585"/>
        <v>68.88</v>
      </c>
      <c r="AD167" s="43">
        <v>1</v>
      </c>
      <c r="AE167" s="44">
        <f t="shared" si="586"/>
        <v>68.88</v>
      </c>
      <c r="AF167" s="13">
        <f t="shared" si="587"/>
        <v>78.324444444444453</v>
      </c>
      <c r="AG167" s="13">
        <f t="shared" si="588"/>
        <v>92.213333333333338</v>
      </c>
      <c r="AH167" s="13">
        <f t="shared" si="589"/>
        <v>106.10222222222222</v>
      </c>
      <c r="AI167" s="13">
        <f t="shared" si="590"/>
        <v>120.54666666666667</v>
      </c>
      <c r="AJ167" s="13">
        <f t="shared" si="591"/>
        <v>134.99111111111111</v>
      </c>
    </row>
    <row r="168" spans="1:36" ht="15" x14ac:dyDescent="0.25">
      <c r="A168" s="7">
        <f t="shared" si="568"/>
        <v>42533</v>
      </c>
      <c r="B168" s="8" t="str">
        <f t="shared" si="558"/>
        <v>dom</v>
      </c>
      <c r="C168" s="8">
        <f t="shared" si="559"/>
        <v>23</v>
      </c>
      <c r="D168" s="8">
        <f t="shared" si="560"/>
        <v>12</v>
      </c>
      <c r="E168" s="8">
        <f t="shared" si="561"/>
        <v>6</v>
      </c>
      <c r="F168" s="9">
        <f t="shared" si="562"/>
        <v>2016</v>
      </c>
      <c r="G168" s="7">
        <f t="shared" si="544"/>
        <v>42169</v>
      </c>
      <c r="H168" s="8" t="str">
        <f t="shared" si="553"/>
        <v>dom</v>
      </c>
      <c r="I168" s="57">
        <v>17</v>
      </c>
      <c r="J168" s="10">
        <v>36</v>
      </c>
      <c r="K168" s="33">
        <f t="shared" si="575"/>
        <v>0.47222222222222221</v>
      </c>
      <c r="L168" s="11">
        <f t="shared" si="576"/>
        <v>4.7222222222222223</v>
      </c>
      <c r="M168" s="7">
        <f t="shared" si="577"/>
        <v>42533</v>
      </c>
      <c r="N168" s="8" t="str">
        <f t="shared" si="569"/>
        <v>dom</v>
      </c>
      <c r="O168" s="77">
        <v>36</v>
      </c>
      <c r="P168" s="16">
        <v>36</v>
      </c>
      <c r="Q168" s="33">
        <f t="shared" si="578"/>
        <v>1</v>
      </c>
      <c r="R168" s="11">
        <f t="shared" si="579"/>
        <v>10</v>
      </c>
      <c r="S168" s="32">
        <f t="shared" si="563"/>
        <v>1.1176470588235294</v>
      </c>
      <c r="T168" s="62">
        <v>69</v>
      </c>
      <c r="U168" s="72">
        <v>0</v>
      </c>
      <c r="V168" s="68"/>
      <c r="W168" s="28" t="str">
        <f t="shared" si="570"/>
        <v>AUMENTA</v>
      </c>
      <c r="X168" s="37">
        <f t="shared" ref="X168" si="724">+Y168+10</f>
        <v>126.27</v>
      </c>
      <c r="Y168" s="37">
        <f t="shared" ref="Y168" si="725">+Z168+10</f>
        <v>116.27</v>
      </c>
      <c r="Z168" s="37">
        <f t="shared" ref="Z168" si="726">+AA168+10</f>
        <v>106.27</v>
      </c>
      <c r="AA168" s="37">
        <f t="shared" ref="AA168" si="727">+AB168+10</f>
        <v>96.27</v>
      </c>
      <c r="AB168" s="37">
        <f t="shared" si="584"/>
        <v>86.27</v>
      </c>
      <c r="AC168" s="37">
        <f t="shared" si="585"/>
        <v>76.27</v>
      </c>
      <c r="AD168" s="43">
        <v>1</v>
      </c>
      <c r="AE168" s="44">
        <f t="shared" si="586"/>
        <v>76.27</v>
      </c>
      <c r="AF168" s="13">
        <f t="shared" si="587"/>
        <v>86.27</v>
      </c>
      <c r="AG168" s="13">
        <f t="shared" si="588"/>
        <v>101.27</v>
      </c>
      <c r="AH168" s="13">
        <f t="shared" si="589"/>
        <v>116.27</v>
      </c>
      <c r="AI168" s="13">
        <f t="shared" si="590"/>
        <v>131.26999999999998</v>
      </c>
      <c r="AJ168" s="13">
        <f t="shared" si="591"/>
        <v>146.26999999999998</v>
      </c>
    </row>
    <row r="169" spans="1:36" ht="15" x14ac:dyDescent="0.25">
      <c r="A169" s="7">
        <f t="shared" si="568"/>
        <v>42534</v>
      </c>
      <c r="B169" s="8" t="str">
        <f t="shared" si="558"/>
        <v>lun</v>
      </c>
      <c r="C169" s="8">
        <f t="shared" si="559"/>
        <v>24</v>
      </c>
      <c r="D169" s="8">
        <f t="shared" si="560"/>
        <v>13</v>
      </c>
      <c r="E169" s="8">
        <f t="shared" si="561"/>
        <v>6</v>
      </c>
      <c r="F169" s="9">
        <f t="shared" si="562"/>
        <v>2016</v>
      </c>
      <c r="G169" s="7">
        <f t="shared" si="544"/>
        <v>42170</v>
      </c>
      <c r="H169" s="8" t="str">
        <f t="shared" si="553"/>
        <v>lun</v>
      </c>
      <c r="I169" s="57">
        <v>17</v>
      </c>
      <c r="J169" s="10">
        <v>36</v>
      </c>
      <c r="K169" s="33">
        <f t="shared" si="575"/>
        <v>0.47222222222222221</v>
      </c>
      <c r="L169" s="11">
        <f t="shared" si="576"/>
        <v>4.7222222222222223</v>
      </c>
      <c r="M169" s="7">
        <f t="shared" si="577"/>
        <v>42534</v>
      </c>
      <c r="N169" s="8" t="str">
        <f t="shared" si="569"/>
        <v>lun</v>
      </c>
      <c r="O169" s="77">
        <v>28</v>
      </c>
      <c r="P169" s="16">
        <v>36</v>
      </c>
      <c r="Q169" s="33">
        <f t="shared" si="578"/>
        <v>0.77777777777777779</v>
      </c>
      <c r="R169" s="11">
        <f t="shared" si="579"/>
        <v>7.7777777777777777</v>
      </c>
      <c r="S169" s="32">
        <f t="shared" si="563"/>
        <v>0.64705882352941169</v>
      </c>
      <c r="T169" s="62">
        <v>69</v>
      </c>
      <c r="U169" s="72">
        <v>0</v>
      </c>
      <c r="V169" s="68"/>
      <c r="W169" s="28" t="str">
        <f t="shared" si="570"/>
        <v>OK</v>
      </c>
      <c r="X169" s="37">
        <f t="shared" ref="X169" si="728">+Y169+10</f>
        <v>112.16333333333333</v>
      </c>
      <c r="Y169" s="37">
        <f t="shared" ref="Y169" si="729">+Z169+10</f>
        <v>102.16333333333333</v>
      </c>
      <c r="Z169" s="37">
        <f t="shared" ref="Z169" si="730">+AA169+10</f>
        <v>92.163333333333327</v>
      </c>
      <c r="AA169" s="37">
        <f t="shared" ref="AA169" si="731">+AB169+10</f>
        <v>82.163333333333327</v>
      </c>
      <c r="AB169" s="37">
        <f t="shared" si="584"/>
        <v>72.163333333333327</v>
      </c>
      <c r="AC169" s="37">
        <f t="shared" si="585"/>
        <v>62.163333333333334</v>
      </c>
      <c r="AD169" s="43">
        <v>1</v>
      </c>
      <c r="AE169" s="44">
        <f t="shared" si="586"/>
        <v>62.163333333333334</v>
      </c>
      <c r="AF169" s="13">
        <f t="shared" si="587"/>
        <v>71.052222222222213</v>
      </c>
      <c r="AG169" s="13">
        <f t="shared" si="588"/>
        <v>83.83</v>
      </c>
      <c r="AH169" s="13">
        <f t="shared" si="589"/>
        <v>96.607777777777784</v>
      </c>
      <c r="AI169" s="13">
        <f t="shared" si="590"/>
        <v>110.49666666666667</v>
      </c>
      <c r="AJ169" s="13">
        <f t="shared" si="591"/>
        <v>124.38555555555556</v>
      </c>
    </row>
    <row r="170" spans="1:36" ht="15" x14ac:dyDescent="0.25">
      <c r="A170" s="7">
        <f t="shared" si="568"/>
        <v>42535</v>
      </c>
      <c r="B170" s="8" t="str">
        <f t="shared" si="558"/>
        <v>mar</v>
      </c>
      <c r="C170" s="8">
        <f t="shared" si="559"/>
        <v>24</v>
      </c>
      <c r="D170" s="8">
        <f t="shared" si="560"/>
        <v>14</v>
      </c>
      <c r="E170" s="8">
        <f t="shared" si="561"/>
        <v>6</v>
      </c>
      <c r="F170" s="9">
        <f t="shared" si="562"/>
        <v>2016</v>
      </c>
      <c r="G170" s="7">
        <f t="shared" si="544"/>
        <v>42171</v>
      </c>
      <c r="H170" s="8" t="str">
        <f t="shared" si="553"/>
        <v>mar</v>
      </c>
      <c r="I170" s="57">
        <v>19</v>
      </c>
      <c r="J170" s="10">
        <v>36</v>
      </c>
      <c r="K170" s="33">
        <f t="shared" si="575"/>
        <v>0.52777777777777779</v>
      </c>
      <c r="L170" s="11">
        <f t="shared" si="576"/>
        <v>5.2777777777777777</v>
      </c>
      <c r="M170" s="7">
        <f t="shared" si="577"/>
        <v>42535</v>
      </c>
      <c r="N170" s="8" t="str">
        <f t="shared" si="569"/>
        <v>mar</v>
      </c>
      <c r="O170" s="77">
        <v>33</v>
      </c>
      <c r="P170" s="16">
        <v>36</v>
      </c>
      <c r="Q170" s="33">
        <f t="shared" si="578"/>
        <v>0.91666666666666663</v>
      </c>
      <c r="R170" s="11">
        <f t="shared" si="579"/>
        <v>9.1666666666666661</v>
      </c>
      <c r="S170" s="32">
        <f t="shared" si="563"/>
        <v>0.73684210526315785</v>
      </c>
      <c r="T170" s="62">
        <v>69</v>
      </c>
      <c r="U170" s="72">
        <v>0</v>
      </c>
      <c r="V170" s="68"/>
      <c r="W170" s="28" t="str">
        <f t="shared" si="570"/>
        <v>AUMENTA</v>
      </c>
      <c r="X170" s="37">
        <f t="shared" ref="X170" si="732">+Y170+10</f>
        <v>120.66437500000001</v>
      </c>
      <c r="Y170" s="37">
        <f t="shared" ref="Y170" si="733">+Z170+10</f>
        <v>110.66437500000001</v>
      </c>
      <c r="Z170" s="37">
        <f t="shared" ref="Z170" si="734">+AA170+10</f>
        <v>100.66437500000001</v>
      </c>
      <c r="AA170" s="37">
        <f t="shared" ref="AA170" si="735">+AB170+10</f>
        <v>90.664375000000007</v>
      </c>
      <c r="AB170" s="37">
        <f t="shared" si="584"/>
        <v>80.664375000000007</v>
      </c>
      <c r="AC170" s="37">
        <f t="shared" si="585"/>
        <v>70.664375000000007</v>
      </c>
      <c r="AD170" s="43">
        <v>1</v>
      </c>
      <c r="AE170" s="44">
        <f t="shared" si="586"/>
        <v>70.664375000000007</v>
      </c>
      <c r="AF170" s="13">
        <f t="shared" si="587"/>
        <v>80.247708333333335</v>
      </c>
      <c r="AG170" s="13">
        <f t="shared" si="588"/>
        <v>94.414375000000007</v>
      </c>
      <c r="AH170" s="13">
        <f t="shared" si="589"/>
        <v>108.58104166666666</v>
      </c>
      <c r="AI170" s="13">
        <f t="shared" si="590"/>
        <v>123.16437500000001</v>
      </c>
      <c r="AJ170" s="13">
        <f t="shared" si="591"/>
        <v>137.74770833333332</v>
      </c>
    </row>
    <row r="171" spans="1:36" ht="15" x14ac:dyDescent="0.25">
      <c r="A171" s="7">
        <f t="shared" si="568"/>
        <v>42536</v>
      </c>
      <c r="B171" s="8" t="str">
        <f t="shared" si="558"/>
        <v>mer</v>
      </c>
      <c r="C171" s="8">
        <f t="shared" si="559"/>
        <v>24</v>
      </c>
      <c r="D171" s="8">
        <f t="shared" si="560"/>
        <v>15</v>
      </c>
      <c r="E171" s="8">
        <f t="shared" si="561"/>
        <v>6</v>
      </c>
      <c r="F171" s="9">
        <f t="shared" si="562"/>
        <v>2016</v>
      </c>
      <c r="G171" s="7">
        <f t="shared" si="544"/>
        <v>42172</v>
      </c>
      <c r="H171" s="8" t="str">
        <f t="shared" si="553"/>
        <v>mer</v>
      </c>
      <c r="I171" s="57">
        <v>22</v>
      </c>
      <c r="J171" s="10">
        <v>36</v>
      </c>
      <c r="K171" s="33">
        <f t="shared" si="575"/>
        <v>0.61111111111111116</v>
      </c>
      <c r="L171" s="11">
        <f t="shared" si="576"/>
        <v>6.1111111111111116</v>
      </c>
      <c r="M171" s="7">
        <f t="shared" si="577"/>
        <v>42536</v>
      </c>
      <c r="N171" s="8" t="str">
        <f t="shared" si="569"/>
        <v>mer</v>
      </c>
      <c r="O171" s="77">
        <v>30</v>
      </c>
      <c r="P171" s="16">
        <v>36</v>
      </c>
      <c r="Q171" s="33">
        <f t="shared" si="578"/>
        <v>0.83333333333333337</v>
      </c>
      <c r="R171" s="11">
        <f t="shared" si="579"/>
        <v>8.3333333333333339</v>
      </c>
      <c r="S171" s="32">
        <f t="shared" si="563"/>
        <v>0.36363636363636365</v>
      </c>
      <c r="T171" s="62">
        <v>69</v>
      </c>
      <c r="U171" s="72">
        <v>0</v>
      </c>
      <c r="V171" s="68"/>
      <c r="W171" s="28" t="str">
        <f t="shared" si="570"/>
        <v>OK</v>
      </c>
      <c r="X171" s="37">
        <f t="shared" ref="X171" si="736">+Y171+10</f>
        <v>115.4375</v>
      </c>
      <c r="Y171" s="37">
        <f t="shared" ref="Y171" si="737">+Z171+10</f>
        <v>105.4375</v>
      </c>
      <c r="Z171" s="37">
        <f t="shared" ref="Z171" si="738">+AA171+10</f>
        <v>95.4375</v>
      </c>
      <c r="AA171" s="37">
        <f t="shared" ref="AA171" si="739">+AB171+10</f>
        <v>85.4375</v>
      </c>
      <c r="AB171" s="37">
        <f t="shared" si="584"/>
        <v>75.4375</v>
      </c>
      <c r="AC171" s="37">
        <f t="shared" si="585"/>
        <v>65.4375</v>
      </c>
      <c r="AD171" s="43">
        <v>1</v>
      </c>
      <c r="AE171" s="44">
        <f t="shared" si="586"/>
        <v>65.4375</v>
      </c>
      <c r="AF171" s="13">
        <f t="shared" si="587"/>
        <v>74.604166666666671</v>
      </c>
      <c r="AG171" s="13">
        <f t="shared" si="588"/>
        <v>87.9375</v>
      </c>
      <c r="AH171" s="13">
        <f t="shared" si="589"/>
        <v>101.27083333333334</v>
      </c>
      <c r="AI171" s="13">
        <f t="shared" si="590"/>
        <v>115.4375</v>
      </c>
      <c r="AJ171" s="13">
        <f t="shared" si="591"/>
        <v>129.60416666666669</v>
      </c>
    </row>
    <row r="172" spans="1:36" ht="15" x14ac:dyDescent="0.25">
      <c r="A172" s="7">
        <f t="shared" si="568"/>
        <v>42537</v>
      </c>
      <c r="B172" s="8" t="str">
        <f t="shared" si="558"/>
        <v>gio</v>
      </c>
      <c r="C172" s="8">
        <f t="shared" si="559"/>
        <v>24</v>
      </c>
      <c r="D172" s="8">
        <f t="shared" si="560"/>
        <v>16</v>
      </c>
      <c r="E172" s="8">
        <f t="shared" si="561"/>
        <v>6</v>
      </c>
      <c r="F172" s="9">
        <f t="shared" si="562"/>
        <v>2016</v>
      </c>
      <c r="G172" s="7">
        <f t="shared" si="544"/>
        <v>42173</v>
      </c>
      <c r="H172" s="8" t="str">
        <f t="shared" si="553"/>
        <v>gio</v>
      </c>
      <c r="I172" s="57">
        <v>20</v>
      </c>
      <c r="J172" s="10">
        <v>36</v>
      </c>
      <c r="K172" s="33">
        <f t="shared" si="575"/>
        <v>0.55555555555555558</v>
      </c>
      <c r="L172" s="11">
        <f t="shared" si="576"/>
        <v>5.5555555555555554</v>
      </c>
      <c r="M172" s="7">
        <f t="shared" si="577"/>
        <v>42537</v>
      </c>
      <c r="N172" s="8" t="str">
        <f t="shared" si="569"/>
        <v>gio</v>
      </c>
      <c r="O172" s="77">
        <v>26</v>
      </c>
      <c r="P172" s="16">
        <v>36</v>
      </c>
      <c r="Q172" s="33">
        <f t="shared" si="578"/>
        <v>0.72222222222222221</v>
      </c>
      <c r="R172" s="11">
        <f t="shared" si="579"/>
        <v>7.2222222222222223</v>
      </c>
      <c r="S172" s="32">
        <f t="shared" si="563"/>
        <v>0.30000000000000004</v>
      </c>
      <c r="T172" s="62">
        <v>69</v>
      </c>
      <c r="U172" s="72">
        <v>0</v>
      </c>
      <c r="V172" s="68"/>
      <c r="W172" s="28" t="str">
        <f t="shared" si="570"/>
        <v>OK</v>
      </c>
      <c r="X172" s="37">
        <f t="shared" ref="X172" si="740">+Y172+10</f>
        <v>109.0575</v>
      </c>
      <c r="Y172" s="37">
        <f t="shared" ref="Y172" si="741">+Z172+10</f>
        <v>99.057500000000005</v>
      </c>
      <c r="Z172" s="37">
        <f t="shared" ref="Z172" si="742">+AA172+10</f>
        <v>89.057500000000005</v>
      </c>
      <c r="AA172" s="37">
        <f t="shared" ref="AA172" si="743">+AB172+10</f>
        <v>79.057500000000005</v>
      </c>
      <c r="AB172" s="37">
        <f t="shared" si="584"/>
        <v>69.057500000000005</v>
      </c>
      <c r="AC172" s="37">
        <f t="shared" si="585"/>
        <v>59.057500000000005</v>
      </c>
      <c r="AD172" s="43">
        <v>1</v>
      </c>
      <c r="AE172" s="44">
        <f t="shared" si="586"/>
        <v>59.057500000000005</v>
      </c>
      <c r="AF172" s="13">
        <f t="shared" si="587"/>
        <v>67.668611111111119</v>
      </c>
      <c r="AG172" s="13">
        <f t="shared" si="588"/>
        <v>79.890833333333333</v>
      </c>
      <c r="AH172" s="13">
        <f t="shared" si="589"/>
        <v>92.113055555555547</v>
      </c>
      <c r="AI172" s="13">
        <f t="shared" si="590"/>
        <v>105.72416666666666</v>
      </c>
      <c r="AJ172" s="13">
        <f t="shared" si="591"/>
        <v>119.33527777777778</v>
      </c>
    </row>
    <row r="173" spans="1:36" ht="15" x14ac:dyDescent="0.25">
      <c r="A173" s="7">
        <f t="shared" si="568"/>
        <v>42538</v>
      </c>
      <c r="B173" s="8" t="str">
        <f t="shared" si="558"/>
        <v>ven</v>
      </c>
      <c r="C173" s="8">
        <f t="shared" si="559"/>
        <v>24</v>
      </c>
      <c r="D173" s="8">
        <f t="shared" si="560"/>
        <v>17</v>
      </c>
      <c r="E173" s="8">
        <f t="shared" si="561"/>
        <v>6</v>
      </c>
      <c r="F173" s="9">
        <f t="shared" si="562"/>
        <v>2016</v>
      </c>
      <c r="G173" s="7">
        <f t="shared" si="544"/>
        <v>42174</v>
      </c>
      <c r="H173" s="8" t="str">
        <f t="shared" si="553"/>
        <v>ven</v>
      </c>
      <c r="I173" s="57">
        <v>13</v>
      </c>
      <c r="J173" s="10">
        <v>36</v>
      </c>
      <c r="K173" s="33">
        <f t="shared" si="575"/>
        <v>0.3611111111111111</v>
      </c>
      <c r="L173" s="11">
        <f t="shared" si="576"/>
        <v>3.6111111111111112</v>
      </c>
      <c r="M173" s="7">
        <f t="shared" si="577"/>
        <v>42538</v>
      </c>
      <c r="N173" s="8" t="str">
        <f t="shared" si="569"/>
        <v>ven</v>
      </c>
      <c r="O173" s="77">
        <v>29</v>
      </c>
      <c r="P173" s="16">
        <v>36</v>
      </c>
      <c r="Q173" s="33">
        <f t="shared" si="578"/>
        <v>0.80555555555555558</v>
      </c>
      <c r="R173" s="11">
        <f t="shared" si="579"/>
        <v>8.0555555555555554</v>
      </c>
      <c r="S173" s="32">
        <f t="shared" si="563"/>
        <v>1.2307692307692308</v>
      </c>
      <c r="T173" s="62">
        <v>69</v>
      </c>
      <c r="U173" s="72">
        <v>0</v>
      </c>
      <c r="V173" s="68"/>
      <c r="W173" s="28" t="str">
        <f t="shared" si="570"/>
        <v>OK</v>
      </c>
      <c r="X173" s="37">
        <f t="shared" ref="X173" si="744">+Y173+10</f>
        <v>113.779375</v>
      </c>
      <c r="Y173" s="37">
        <f t="shared" ref="Y173" si="745">+Z173+10</f>
        <v>103.779375</v>
      </c>
      <c r="Z173" s="37">
        <f t="shared" ref="Z173" si="746">+AA173+10</f>
        <v>93.779375000000002</v>
      </c>
      <c r="AA173" s="37">
        <f t="shared" ref="AA173" si="747">+AB173+10</f>
        <v>83.779375000000002</v>
      </c>
      <c r="AB173" s="37">
        <f t="shared" si="584"/>
        <v>73.779375000000002</v>
      </c>
      <c r="AC173" s="37">
        <f t="shared" si="585"/>
        <v>63.779375000000002</v>
      </c>
      <c r="AD173" s="43">
        <v>1</v>
      </c>
      <c r="AE173" s="44">
        <f t="shared" si="586"/>
        <v>63.779375000000002</v>
      </c>
      <c r="AF173" s="13">
        <f t="shared" si="587"/>
        <v>72.807152777777773</v>
      </c>
      <c r="AG173" s="13">
        <f t="shared" si="588"/>
        <v>85.86270833333333</v>
      </c>
      <c r="AH173" s="13">
        <f t="shared" si="589"/>
        <v>98.918263888888887</v>
      </c>
      <c r="AI173" s="13">
        <f t="shared" si="590"/>
        <v>112.94604166666667</v>
      </c>
      <c r="AJ173" s="13">
        <f t="shared" si="591"/>
        <v>126.97381944444444</v>
      </c>
    </row>
    <row r="174" spans="1:36" ht="15" x14ac:dyDescent="0.25">
      <c r="A174" s="7">
        <f t="shared" si="568"/>
        <v>42539</v>
      </c>
      <c r="B174" s="8" t="str">
        <f t="shared" si="558"/>
        <v>sab</v>
      </c>
      <c r="C174" s="8">
        <f t="shared" si="559"/>
        <v>24</v>
      </c>
      <c r="D174" s="8">
        <f t="shared" si="560"/>
        <v>18</v>
      </c>
      <c r="E174" s="8">
        <f t="shared" si="561"/>
        <v>6</v>
      </c>
      <c r="F174" s="9">
        <f t="shared" si="562"/>
        <v>2016</v>
      </c>
      <c r="G174" s="7">
        <f t="shared" si="544"/>
        <v>42175</v>
      </c>
      <c r="H174" s="8" t="str">
        <f t="shared" si="553"/>
        <v>sab</v>
      </c>
      <c r="I174" s="57">
        <v>20</v>
      </c>
      <c r="J174" s="10">
        <v>36</v>
      </c>
      <c r="K174" s="33">
        <f t="shared" si="575"/>
        <v>0.55555555555555558</v>
      </c>
      <c r="L174" s="11">
        <f t="shared" si="576"/>
        <v>5.5555555555555554</v>
      </c>
      <c r="M174" s="7">
        <f t="shared" si="577"/>
        <v>42539</v>
      </c>
      <c r="N174" s="8" t="str">
        <f t="shared" si="569"/>
        <v>sab</v>
      </c>
      <c r="O174" s="77">
        <v>35</v>
      </c>
      <c r="P174" s="16">
        <v>36</v>
      </c>
      <c r="Q174" s="33">
        <f t="shared" si="578"/>
        <v>0.97222222222222221</v>
      </c>
      <c r="R174" s="11">
        <f t="shared" si="579"/>
        <v>9.7222222222222214</v>
      </c>
      <c r="S174" s="32">
        <f t="shared" si="563"/>
        <v>0.74999999999999989</v>
      </c>
      <c r="T174" s="62">
        <v>69</v>
      </c>
      <c r="U174" s="72">
        <v>0</v>
      </c>
      <c r="V174" s="68"/>
      <c r="W174" s="28" t="str">
        <f t="shared" si="570"/>
        <v>AUMENTA</v>
      </c>
      <c r="X174" s="37">
        <f t="shared" ref="X174" si="748">+Y174+10</f>
        <v>124.359375</v>
      </c>
      <c r="Y174" s="37">
        <f t="shared" ref="Y174" si="749">+Z174+10</f>
        <v>114.359375</v>
      </c>
      <c r="Z174" s="37">
        <f t="shared" ref="Z174" si="750">+AA174+10</f>
        <v>104.359375</v>
      </c>
      <c r="AA174" s="37">
        <f t="shared" ref="AA174" si="751">+AB174+10</f>
        <v>94.359375</v>
      </c>
      <c r="AB174" s="37">
        <f t="shared" si="584"/>
        <v>84.359375</v>
      </c>
      <c r="AC174" s="37">
        <f t="shared" si="585"/>
        <v>74.359375</v>
      </c>
      <c r="AD174" s="43">
        <v>1</v>
      </c>
      <c r="AE174" s="44">
        <f t="shared" si="586"/>
        <v>74.359375</v>
      </c>
      <c r="AF174" s="13">
        <f t="shared" si="587"/>
        <v>84.220486111111114</v>
      </c>
      <c r="AG174" s="13">
        <f t="shared" si="588"/>
        <v>98.942708333333329</v>
      </c>
      <c r="AH174" s="13">
        <f t="shared" si="589"/>
        <v>113.66493055555554</v>
      </c>
      <c r="AI174" s="13">
        <f t="shared" si="590"/>
        <v>128.52604166666666</v>
      </c>
      <c r="AJ174" s="13">
        <f t="shared" si="591"/>
        <v>143.38715277777777</v>
      </c>
    </row>
    <row r="175" spans="1:36" ht="15" x14ac:dyDescent="0.25">
      <c r="A175" s="7">
        <f t="shared" si="568"/>
        <v>42540</v>
      </c>
      <c r="B175" s="8" t="str">
        <f t="shared" si="558"/>
        <v>dom</v>
      </c>
      <c r="C175" s="8">
        <f t="shared" si="559"/>
        <v>24</v>
      </c>
      <c r="D175" s="8">
        <f t="shared" si="560"/>
        <v>19</v>
      </c>
      <c r="E175" s="8">
        <f t="shared" si="561"/>
        <v>6</v>
      </c>
      <c r="F175" s="9">
        <f t="shared" si="562"/>
        <v>2016</v>
      </c>
      <c r="G175" s="7">
        <f t="shared" si="544"/>
        <v>42176</v>
      </c>
      <c r="H175" s="8" t="str">
        <f t="shared" si="553"/>
        <v>dom</v>
      </c>
      <c r="I175" s="57">
        <v>15</v>
      </c>
      <c r="J175" s="10">
        <v>36</v>
      </c>
      <c r="K175" s="33">
        <f t="shared" si="575"/>
        <v>0.41666666666666669</v>
      </c>
      <c r="L175" s="11">
        <f t="shared" si="576"/>
        <v>4.166666666666667</v>
      </c>
      <c r="M175" s="7">
        <f t="shared" si="577"/>
        <v>42540</v>
      </c>
      <c r="N175" s="8" t="str">
        <f t="shared" si="569"/>
        <v>dom</v>
      </c>
      <c r="O175" s="77">
        <v>16</v>
      </c>
      <c r="P175" s="16">
        <v>36</v>
      </c>
      <c r="Q175" s="33">
        <f t="shared" si="578"/>
        <v>0.44444444444444442</v>
      </c>
      <c r="R175" s="11">
        <f t="shared" si="579"/>
        <v>4.4444444444444446</v>
      </c>
      <c r="S175" s="32">
        <f t="shared" si="563"/>
        <v>6.6666666666666638E-2</v>
      </c>
      <c r="T175" s="62">
        <v>69</v>
      </c>
      <c r="U175" s="72">
        <v>0</v>
      </c>
      <c r="V175" s="68"/>
      <c r="W175" s="28" t="str">
        <f t="shared" si="570"/>
        <v>OK</v>
      </c>
      <c r="X175" s="37">
        <f t="shared" ref="X175" si="752">+Y175+10</f>
        <v>96.053333333333342</v>
      </c>
      <c r="Y175" s="37">
        <f t="shared" ref="Y175" si="753">+Z175+10</f>
        <v>86.053333333333342</v>
      </c>
      <c r="Z175" s="37">
        <f t="shared" ref="Z175" si="754">+AA175+10</f>
        <v>76.053333333333342</v>
      </c>
      <c r="AA175" s="37">
        <f t="shared" ref="AA175" si="755">+AB175+10</f>
        <v>66.053333333333342</v>
      </c>
      <c r="AB175" s="37">
        <f t="shared" si="584"/>
        <v>56.053333333333335</v>
      </c>
      <c r="AC175" s="37">
        <f t="shared" si="585"/>
        <v>46.053333333333335</v>
      </c>
      <c r="AD175" s="43">
        <v>1</v>
      </c>
      <c r="AE175" s="44">
        <f t="shared" si="586"/>
        <v>46.053333333333335</v>
      </c>
      <c r="AF175" s="13">
        <f t="shared" si="587"/>
        <v>53.275555555555556</v>
      </c>
      <c r="AG175" s="13">
        <f t="shared" si="588"/>
        <v>62.72</v>
      </c>
      <c r="AH175" s="13">
        <f t="shared" si="589"/>
        <v>72.164444444444442</v>
      </c>
      <c r="AI175" s="13">
        <f t="shared" si="590"/>
        <v>84.38666666666667</v>
      </c>
      <c r="AJ175" s="13">
        <f t="shared" si="591"/>
        <v>96.608888888888885</v>
      </c>
    </row>
    <row r="176" spans="1:36" ht="15" x14ac:dyDescent="0.25">
      <c r="A176" s="7">
        <f t="shared" si="568"/>
        <v>42541</v>
      </c>
      <c r="B176" s="8" t="str">
        <f t="shared" si="558"/>
        <v>lun</v>
      </c>
      <c r="C176" s="8">
        <f t="shared" si="559"/>
        <v>25</v>
      </c>
      <c r="D176" s="8">
        <f t="shared" si="560"/>
        <v>20</v>
      </c>
      <c r="E176" s="8">
        <f t="shared" si="561"/>
        <v>6</v>
      </c>
      <c r="F176" s="9">
        <f t="shared" si="562"/>
        <v>2016</v>
      </c>
      <c r="G176" s="7">
        <f t="shared" si="544"/>
        <v>42177</v>
      </c>
      <c r="H176" s="8" t="str">
        <f t="shared" si="553"/>
        <v>lun</v>
      </c>
      <c r="I176" s="57">
        <v>24</v>
      </c>
      <c r="J176" s="10">
        <v>36</v>
      </c>
      <c r="K176" s="33">
        <f t="shared" si="575"/>
        <v>0.66666666666666663</v>
      </c>
      <c r="L176" s="11">
        <f t="shared" si="576"/>
        <v>6.6666666666666661</v>
      </c>
      <c r="M176" s="7">
        <f t="shared" si="577"/>
        <v>42541</v>
      </c>
      <c r="N176" s="8" t="str">
        <f t="shared" si="569"/>
        <v>lun</v>
      </c>
      <c r="O176" s="77">
        <v>19</v>
      </c>
      <c r="P176" s="16">
        <v>36</v>
      </c>
      <c r="Q176" s="33">
        <f t="shared" si="578"/>
        <v>0.52777777777777779</v>
      </c>
      <c r="R176" s="11">
        <f t="shared" si="579"/>
        <v>5.2777777777777777</v>
      </c>
      <c r="S176" s="32">
        <f t="shared" si="563"/>
        <v>-0.20833333333333329</v>
      </c>
      <c r="T176" s="62">
        <v>69</v>
      </c>
      <c r="U176" s="72">
        <v>0</v>
      </c>
      <c r="V176" s="68"/>
      <c r="W176" s="28" t="str">
        <f t="shared" si="570"/>
        <v>OK</v>
      </c>
      <c r="X176" s="37">
        <f t="shared" ref="X176" si="756">+Y176+10</f>
        <v>99.512708333333336</v>
      </c>
      <c r="Y176" s="37">
        <f t="shared" ref="Y176" si="757">+Z176+10</f>
        <v>89.512708333333336</v>
      </c>
      <c r="Z176" s="37">
        <f t="shared" ref="Z176" si="758">+AA176+10</f>
        <v>79.512708333333336</v>
      </c>
      <c r="AA176" s="37">
        <f t="shared" ref="AA176" si="759">+AB176+10</f>
        <v>69.512708333333336</v>
      </c>
      <c r="AB176" s="37">
        <f t="shared" si="584"/>
        <v>59.512708333333336</v>
      </c>
      <c r="AC176" s="37">
        <f t="shared" si="585"/>
        <v>49.512708333333336</v>
      </c>
      <c r="AD176" s="43">
        <v>1</v>
      </c>
      <c r="AE176" s="44">
        <f t="shared" si="586"/>
        <v>49.512708333333336</v>
      </c>
      <c r="AF176" s="13">
        <f t="shared" si="587"/>
        <v>57.151597222222222</v>
      </c>
      <c r="AG176" s="13">
        <f t="shared" si="588"/>
        <v>67.429374999999993</v>
      </c>
      <c r="AH176" s="13">
        <f t="shared" si="589"/>
        <v>77.707152777777779</v>
      </c>
      <c r="AI176" s="13">
        <f t="shared" si="590"/>
        <v>90.346041666666665</v>
      </c>
      <c r="AJ176" s="13">
        <f t="shared" si="591"/>
        <v>102.98493055555556</v>
      </c>
    </row>
    <row r="177" spans="1:36" ht="15" x14ac:dyDescent="0.25">
      <c r="A177" s="7">
        <f t="shared" si="568"/>
        <v>42542</v>
      </c>
      <c r="B177" s="8" t="str">
        <f t="shared" si="558"/>
        <v>mar</v>
      </c>
      <c r="C177" s="8">
        <f t="shared" si="559"/>
        <v>25</v>
      </c>
      <c r="D177" s="8">
        <f t="shared" si="560"/>
        <v>21</v>
      </c>
      <c r="E177" s="8">
        <f t="shared" si="561"/>
        <v>6</v>
      </c>
      <c r="F177" s="9">
        <f t="shared" si="562"/>
        <v>2016</v>
      </c>
      <c r="G177" s="7">
        <f t="shared" si="544"/>
        <v>42178</v>
      </c>
      <c r="H177" s="8" t="str">
        <f t="shared" si="553"/>
        <v>mar</v>
      </c>
      <c r="I177" s="57">
        <v>18</v>
      </c>
      <c r="J177" s="10">
        <v>36</v>
      </c>
      <c r="K177" s="33">
        <f t="shared" si="575"/>
        <v>0.5</v>
      </c>
      <c r="L177" s="11">
        <f t="shared" si="576"/>
        <v>5</v>
      </c>
      <c r="M177" s="7">
        <f t="shared" si="577"/>
        <v>42542</v>
      </c>
      <c r="N177" s="8" t="str">
        <f t="shared" si="569"/>
        <v>mar</v>
      </c>
      <c r="O177" s="77">
        <v>21</v>
      </c>
      <c r="P177" s="16">
        <v>36</v>
      </c>
      <c r="Q177" s="33">
        <f t="shared" si="578"/>
        <v>0.58333333333333337</v>
      </c>
      <c r="R177" s="11">
        <f t="shared" si="579"/>
        <v>5.8333333333333339</v>
      </c>
      <c r="S177" s="32">
        <f t="shared" si="563"/>
        <v>0.1666666666666668</v>
      </c>
      <c r="T177" s="62">
        <v>69</v>
      </c>
      <c r="U177" s="72">
        <v>0</v>
      </c>
      <c r="V177" s="68"/>
      <c r="W177" s="28" t="str">
        <f t="shared" si="570"/>
        <v>OK</v>
      </c>
      <c r="X177" s="37">
        <f t="shared" ref="X177" si="760">+Y177+10</f>
        <v>102.029375</v>
      </c>
      <c r="Y177" s="37">
        <f t="shared" ref="Y177" si="761">+Z177+10</f>
        <v>92.029375000000002</v>
      </c>
      <c r="Z177" s="37">
        <f t="shared" ref="Z177" si="762">+AA177+10</f>
        <v>82.029375000000002</v>
      </c>
      <c r="AA177" s="37">
        <f t="shared" ref="AA177" si="763">+AB177+10</f>
        <v>72.029375000000002</v>
      </c>
      <c r="AB177" s="37">
        <f t="shared" si="584"/>
        <v>62.029375000000002</v>
      </c>
      <c r="AC177" s="37">
        <f t="shared" si="585"/>
        <v>52.029375000000002</v>
      </c>
      <c r="AD177" s="43">
        <v>1</v>
      </c>
      <c r="AE177" s="44">
        <f t="shared" si="586"/>
        <v>52.029375000000002</v>
      </c>
      <c r="AF177" s="13">
        <f t="shared" si="587"/>
        <v>59.946041666666673</v>
      </c>
      <c r="AG177" s="13">
        <f t="shared" si="588"/>
        <v>70.779375000000002</v>
      </c>
      <c r="AH177" s="13">
        <f t="shared" si="589"/>
        <v>81.61270833333333</v>
      </c>
      <c r="AI177" s="13">
        <f t="shared" si="590"/>
        <v>94.529375000000002</v>
      </c>
      <c r="AJ177" s="13">
        <f t="shared" si="591"/>
        <v>107.44604166666667</v>
      </c>
    </row>
    <row r="178" spans="1:36" ht="15" x14ac:dyDescent="0.25">
      <c r="A178" s="7">
        <f t="shared" si="568"/>
        <v>42543</v>
      </c>
      <c r="B178" s="8" t="str">
        <f t="shared" si="558"/>
        <v>mer</v>
      </c>
      <c r="C178" s="8">
        <f t="shared" si="559"/>
        <v>25</v>
      </c>
      <c r="D178" s="8">
        <f t="shared" si="560"/>
        <v>22</v>
      </c>
      <c r="E178" s="8">
        <f t="shared" si="561"/>
        <v>6</v>
      </c>
      <c r="F178" s="9">
        <f t="shared" si="562"/>
        <v>2016</v>
      </c>
      <c r="G178" s="7">
        <f t="shared" si="544"/>
        <v>42179</v>
      </c>
      <c r="H178" s="8" t="str">
        <f t="shared" si="553"/>
        <v>mer</v>
      </c>
      <c r="I178" s="57">
        <v>28</v>
      </c>
      <c r="J178" s="10">
        <v>36</v>
      </c>
      <c r="K178" s="33">
        <f t="shared" si="575"/>
        <v>0.77777777777777779</v>
      </c>
      <c r="L178" s="11">
        <f t="shared" si="576"/>
        <v>7.7777777777777777</v>
      </c>
      <c r="M178" s="7">
        <f t="shared" si="577"/>
        <v>42543</v>
      </c>
      <c r="N178" s="8" t="str">
        <f t="shared" si="569"/>
        <v>mer</v>
      </c>
      <c r="O178" s="77">
        <v>13</v>
      </c>
      <c r="P178" s="16">
        <v>36</v>
      </c>
      <c r="Q178" s="33">
        <f t="shared" si="578"/>
        <v>0.3611111111111111</v>
      </c>
      <c r="R178" s="11">
        <f t="shared" si="579"/>
        <v>3.6111111111111112</v>
      </c>
      <c r="S178" s="32">
        <f t="shared" si="563"/>
        <v>-0.5357142857142857</v>
      </c>
      <c r="T178" s="62">
        <v>69</v>
      </c>
      <c r="U178" s="72">
        <v>0</v>
      </c>
      <c r="V178" s="68"/>
      <c r="W178" s="28" t="str">
        <f t="shared" si="570"/>
        <v>OK</v>
      </c>
      <c r="X178" s="37">
        <f t="shared" ref="X178" si="764">+Y178+10</f>
        <v>92.97270833333333</v>
      </c>
      <c r="Y178" s="37">
        <f t="shared" ref="Y178" si="765">+Z178+10</f>
        <v>82.97270833333333</v>
      </c>
      <c r="Z178" s="37">
        <f t="shared" ref="Z178" si="766">+AA178+10</f>
        <v>72.97270833333333</v>
      </c>
      <c r="AA178" s="37">
        <f t="shared" ref="AA178" si="767">+AB178+10</f>
        <v>62.97270833333333</v>
      </c>
      <c r="AB178" s="37">
        <f t="shared" si="584"/>
        <v>52.97270833333333</v>
      </c>
      <c r="AC178" s="37">
        <f t="shared" si="585"/>
        <v>42.97270833333333</v>
      </c>
      <c r="AD178" s="43">
        <v>1</v>
      </c>
      <c r="AE178" s="44">
        <f t="shared" si="586"/>
        <v>42.97270833333333</v>
      </c>
      <c r="AF178" s="13">
        <f t="shared" si="587"/>
        <v>49.778263888888887</v>
      </c>
      <c r="AG178" s="13">
        <f t="shared" si="588"/>
        <v>58.389375000000001</v>
      </c>
      <c r="AH178" s="13">
        <f t="shared" si="589"/>
        <v>67.000486111111115</v>
      </c>
      <c r="AI178" s="13">
        <f t="shared" si="590"/>
        <v>78.806041666666658</v>
      </c>
      <c r="AJ178" s="13">
        <f t="shared" si="591"/>
        <v>90.61159722222223</v>
      </c>
    </row>
    <row r="179" spans="1:36" ht="15" x14ac:dyDescent="0.25">
      <c r="A179" s="7">
        <f t="shared" si="568"/>
        <v>42544</v>
      </c>
      <c r="B179" s="8" t="str">
        <f t="shared" si="558"/>
        <v>gio</v>
      </c>
      <c r="C179" s="8">
        <f t="shared" si="559"/>
        <v>25</v>
      </c>
      <c r="D179" s="8">
        <f t="shared" si="560"/>
        <v>23</v>
      </c>
      <c r="E179" s="8">
        <f t="shared" si="561"/>
        <v>6</v>
      </c>
      <c r="F179" s="9">
        <f t="shared" si="562"/>
        <v>2016</v>
      </c>
      <c r="G179" s="7">
        <f t="shared" si="544"/>
        <v>42180</v>
      </c>
      <c r="H179" s="8" t="str">
        <f t="shared" si="553"/>
        <v>gio</v>
      </c>
      <c r="I179" s="57">
        <v>21</v>
      </c>
      <c r="J179" s="10">
        <v>36</v>
      </c>
      <c r="K179" s="33">
        <f t="shared" si="575"/>
        <v>0.58333333333333337</v>
      </c>
      <c r="L179" s="11">
        <f t="shared" si="576"/>
        <v>5.8333333333333339</v>
      </c>
      <c r="M179" s="7">
        <f t="shared" si="577"/>
        <v>42544</v>
      </c>
      <c r="N179" s="8" t="str">
        <f t="shared" si="569"/>
        <v>gio</v>
      </c>
      <c r="O179" s="77">
        <v>20</v>
      </c>
      <c r="P179" s="16">
        <v>36</v>
      </c>
      <c r="Q179" s="33">
        <f t="shared" si="578"/>
        <v>0.55555555555555558</v>
      </c>
      <c r="R179" s="11">
        <f t="shared" si="579"/>
        <v>5.5555555555555554</v>
      </c>
      <c r="S179" s="32">
        <f t="shared" si="563"/>
        <v>-4.7619047619047748E-2</v>
      </c>
      <c r="T179" s="62">
        <v>69</v>
      </c>
      <c r="U179" s="72">
        <v>0</v>
      </c>
      <c r="V179" s="68"/>
      <c r="W179" s="28" t="str">
        <f t="shared" si="570"/>
        <v>OK</v>
      </c>
      <c r="X179" s="37">
        <f t="shared" ref="X179" si="768">+Y179+10</f>
        <v>100.75</v>
      </c>
      <c r="Y179" s="37">
        <f t="shared" ref="Y179" si="769">+Z179+10</f>
        <v>90.75</v>
      </c>
      <c r="Z179" s="37">
        <f t="shared" ref="Z179" si="770">+AA179+10</f>
        <v>80.75</v>
      </c>
      <c r="AA179" s="37">
        <f t="shared" ref="AA179" si="771">+AB179+10</f>
        <v>70.75</v>
      </c>
      <c r="AB179" s="37">
        <f t="shared" si="584"/>
        <v>60.75</v>
      </c>
      <c r="AC179" s="37">
        <f t="shared" si="585"/>
        <v>50.75</v>
      </c>
      <c r="AD179" s="43">
        <v>1</v>
      </c>
      <c r="AE179" s="44">
        <f t="shared" si="586"/>
        <v>50.75</v>
      </c>
      <c r="AF179" s="13">
        <f t="shared" si="587"/>
        <v>58.527777777777779</v>
      </c>
      <c r="AG179" s="13">
        <f t="shared" si="588"/>
        <v>69.083333333333329</v>
      </c>
      <c r="AH179" s="13">
        <f t="shared" si="589"/>
        <v>79.638888888888886</v>
      </c>
      <c r="AI179" s="13">
        <f t="shared" si="590"/>
        <v>92.416666666666657</v>
      </c>
      <c r="AJ179" s="13">
        <f t="shared" si="591"/>
        <v>105.19444444444444</v>
      </c>
    </row>
    <row r="180" spans="1:36" ht="15" x14ac:dyDescent="0.25">
      <c r="A180" s="7">
        <f t="shared" si="568"/>
        <v>42545</v>
      </c>
      <c r="B180" s="8" t="str">
        <f t="shared" si="558"/>
        <v>ven</v>
      </c>
      <c r="C180" s="8">
        <f t="shared" si="559"/>
        <v>25</v>
      </c>
      <c r="D180" s="8">
        <f t="shared" si="560"/>
        <v>24</v>
      </c>
      <c r="E180" s="8">
        <f t="shared" si="561"/>
        <v>6</v>
      </c>
      <c r="F180" s="9">
        <f t="shared" si="562"/>
        <v>2016</v>
      </c>
      <c r="G180" s="7">
        <f t="shared" si="544"/>
        <v>42181</v>
      </c>
      <c r="H180" s="8" t="str">
        <f t="shared" si="553"/>
        <v>ven</v>
      </c>
      <c r="I180" s="57">
        <v>16</v>
      </c>
      <c r="J180" s="10">
        <v>36</v>
      </c>
      <c r="K180" s="33">
        <f t="shared" si="575"/>
        <v>0.44444444444444442</v>
      </c>
      <c r="L180" s="11">
        <f t="shared" si="576"/>
        <v>4.4444444444444446</v>
      </c>
      <c r="M180" s="7">
        <f t="shared" si="577"/>
        <v>42545</v>
      </c>
      <c r="N180" s="8" t="str">
        <f t="shared" si="569"/>
        <v>ven</v>
      </c>
      <c r="O180" s="77">
        <v>15</v>
      </c>
      <c r="P180" s="16">
        <v>36</v>
      </c>
      <c r="Q180" s="33">
        <f t="shared" si="578"/>
        <v>0.41666666666666669</v>
      </c>
      <c r="R180" s="11">
        <f t="shared" si="579"/>
        <v>4.166666666666667</v>
      </c>
      <c r="S180" s="32">
        <f t="shared" si="563"/>
        <v>-6.2499999999999972E-2</v>
      </c>
      <c r="T180" s="62">
        <v>69</v>
      </c>
      <c r="U180" s="72">
        <v>0</v>
      </c>
      <c r="V180" s="68"/>
      <c r="W180" s="28" t="str">
        <f t="shared" si="570"/>
        <v>OK</v>
      </c>
      <c r="X180" s="37">
        <f t="shared" ref="X180" si="772">+Y180+10</f>
        <v>94.984375</v>
      </c>
      <c r="Y180" s="37">
        <f t="shared" ref="Y180" si="773">+Z180+10</f>
        <v>84.984375</v>
      </c>
      <c r="Z180" s="37">
        <f t="shared" ref="Z180" si="774">+AA180+10</f>
        <v>74.984375</v>
      </c>
      <c r="AA180" s="37">
        <f t="shared" ref="AA180" si="775">+AB180+10</f>
        <v>64.984375</v>
      </c>
      <c r="AB180" s="37">
        <f t="shared" si="584"/>
        <v>54.984375</v>
      </c>
      <c r="AC180" s="37">
        <f t="shared" si="585"/>
        <v>44.984375</v>
      </c>
      <c r="AD180" s="43">
        <v>1</v>
      </c>
      <c r="AE180" s="44">
        <f t="shared" si="586"/>
        <v>44.984375</v>
      </c>
      <c r="AF180" s="13">
        <f t="shared" si="587"/>
        <v>52.067708333333336</v>
      </c>
      <c r="AG180" s="13">
        <f t="shared" si="588"/>
        <v>61.234375</v>
      </c>
      <c r="AH180" s="13">
        <f t="shared" si="589"/>
        <v>70.401041666666671</v>
      </c>
      <c r="AI180" s="13">
        <f t="shared" si="590"/>
        <v>82.484375</v>
      </c>
      <c r="AJ180" s="13">
        <f t="shared" si="591"/>
        <v>94.567708333333343</v>
      </c>
    </row>
    <row r="181" spans="1:36" ht="15" x14ac:dyDescent="0.25">
      <c r="A181" s="7">
        <f t="shared" si="568"/>
        <v>42546</v>
      </c>
      <c r="B181" s="8" t="str">
        <f t="shared" si="558"/>
        <v>sab</v>
      </c>
      <c r="C181" s="8">
        <f t="shared" si="559"/>
        <v>25</v>
      </c>
      <c r="D181" s="8">
        <f t="shared" si="560"/>
        <v>25</v>
      </c>
      <c r="E181" s="8">
        <f t="shared" si="561"/>
        <v>6</v>
      </c>
      <c r="F181" s="9">
        <f t="shared" si="562"/>
        <v>2016</v>
      </c>
      <c r="G181" s="7">
        <f t="shared" si="544"/>
        <v>42182</v>
      </c>
      <c r="H181" s="8" t="str">
        <f t="shared" si="553"/>
        <v>sab</v>
      </c>
      <c r="I181" s="57">
        <v>36</v>
      </c>
      <c r="J181" s="10">
        <v>36</v>
      </c>
      <c r="K181" s="33">
        <f t="shared" si="575"/>
        <v>1</v>
      </c>
      <c r="L181" s="11">
        <f t="shared" si="576"/>
        <v>10</v>
      </c>
      <c r="M181" s="7">
        <f t="shared" si="577"/>
        <v>42546</v>
      </c>
      <c r="N181" s="8" t="str">
        <f t="shared" si="569"/>
        <v>sab</v>
      </c>
      <c r="O181" s="77">
        <v>29</v>
      </c>
      <c r="P181" s="16">
        <v>36</v>
      </c>
      <c r="Q181" s="33">
        <f t="shared" si="578"/>
        <v>0.80555555555555558</v>
      </c>
      <c r="R181" s="11">
        <f t="shared" si="579"/>
        <v>8.0555555555555554</v>
      </c>
      <c r="S181" s="32">
        <f t="shared" si="563"/>
        <v>-0.19444444444444448</v>
      </c>
      <c r="T181" s="62">
        <v>69</v>
      </c>
      <c r="U181" s="72">
        <v>0</v>
      </c>
      <c r="V181" s="68"/>
      <c r="W181" s="28" t="str">
        <f t="shared" si="570"/>
        <v>OK</v>
      </c>
      <c r="X181" s="37">
        <f t="shared" ref="X181" si="776">+Y181+10</f>
        <v>113.779375</v>
      </c>
      <c r="Y181" s="37">
        <f t="shared" ref="Y181" si="777">+Z181+10</f>
        <v>103.779375</v>
      </c>
      <c r="Z181" s="37">
        <f t="shared" ref="Z181" si="778">+AA181+10</f>
        <v>93.779375000000002</v>
      </c>
      <c r="AA181" s="37">
        <f t="shared" ref="AA181" si="779">+AB181+10</f>
        <v>83.779375000000002</v>
      </c>
      <c r="AB181" s="37">
        <f t="shared" si="584"/>
        <v>73.779375000000002</v>
      </c>
      <c r="AC181" s="37">
        <f t="shared" si="585"/>
        <v>63.779375000000002</v>
      </c>
      <c r="AD181" s="43">
        <v>1</v>
      </c>
      <c r="AE181" s="44">
        <f t="shared" si="586"/>
        <v>63.779375000000002</v>
      </c>
      <c r="AF181" s="13">
        <f t="shared" si="587"/>
        <v>72.807152777777773</v>
      </c>
      <c r="AG181" s="13">
        <f t="shared" si="588"/>
        <v>85.86270833333333</v>
      </c>
      <c r="AH181" s="13">
        <f t="shared" si="589"/>
        <v>98.918263888888887</v>
      </c>
      <c r="AI181" s="13">
        <f t="shared" si="590"/>
        <v>112.94604166666667</v>
      </c>
      <c r="AJ181" s="13">
        <f t="shared" si="591"/>
        <v>126.97381944444444</v>
      </c>
    </row>
    <row r="182" spans="1:36" ht="15" x14ac:dyDescent="0.25">
      <c r="A182" s="7">
        <f t="shared" si="568"/>
        <v>42547</v>
      </c>
      <c r="B182" s="8" t="str">
        <f t="shared" si="558"/>
        <v>dom</v>
      </c>
      <c r="C182" s="8">
        <f t="shared" si="559"/>
        <v>25</v>
      </c>
      <c r="D182" s="8">
        <f t="shared" si="560"/>
        <v>26</v>
      </c>
      <c r="E182" s="8">
        <f t="shared" si="561"/>
        <v>6</v>
      </c>
      <c r="F182" s="9">
        <f t="shared" si="562"/>
        <v>2016</v>
      </c>
      <c r="G182" s="7">
        <f t="shared" si="544"/>
        <v>42183</v>
      </c>
      <c r="H182" s="8" t="str">
        <f t="shared" si="553"/>
        <v>dom</v>
      </c>
      <c r="I182" s="57">
        <v>11</v>
      </c>
      <c r="J182" s="10">
        <v>36</v>
      </c>
      <c r="K182" s="33">
        <f t="shared" si="575"/>
        <v>0.30555555555555558</v>
      </c>
      <c r="L182" s="11">
        <f t="shared" si="576"/>
        <v>3.0555555555555558</v>
      </c>
      <c r="M182" s="7">
        <f t="shared" si="577"/>
        <v>42547</v>
      </c>
      <c r="N182" s="8" t="str">
        <f t="shared" si="569"/>
        <v>dom</v>
      </c>
      <c r="O182" s="77">
        <v>22</v>
      </c>
      <c r="P182" s="16">
        <v>36</v>
      </c>
      <c r="Q182" s="33">
        <f t="shared" si="578"/>
        <v>0.61111111111111116</v>
      </c>
      <c r="R182" s="11">
        <f t="shared" si="579"/>
        <v>6.1111111111111116</v>
      </c>
      <c r="S182" s="32">
        <f t="shared" si="563"/>
        <v>1</v>
      </c>
      <c r="T182" s="62">
        <v>69</v>
      </c>
      <c r="U182" s="72">
        <v>0</v>
      </c>
      <c r="V182" s="68"/>
      <c r="W182" s="28" t="str">
        <f t="shared" si="570"/>
        <v>OK</v>
      </c>
      <c r="X182" s="37">
        <f t="shared" ref="X182" si="780">+Y182+10</f>
        <v>103.35083333333333</v>
      </c>
      <c r="Y182" s="37">
        <f t="shared" ref="Y182" si="781">+Z182+10</f>
        <v>93.350833333333327</v>
      </c>
      <c r="Z182" s="37">
        <f t="shared" ref="Z182" si="782">+AA182+10</f>
        <v>83.350833333333327</v>
      </c>
      <c r="AA182" s="37">
        <f t="shared" ref="AA182" si="783">+AB182+10</f>
        <v>73.350833333333327</v>
      </c>
      <c r="AB182" s="37">
        <f t="shared" si="584"/>
        <v>63.350833333333334</v>
      </c>
      <c r="AC182" s="37">
        <f t="shared" si="585"/>
        <v>53.350833333333334</v>
      </c>
      <c r="AD182" s="43">
        <v>1</v>
      </c>
      <c r="AE182" s="44">
        <f t="shared" si="586"/>
        <v>53.350833333333334</v>
      </c>
      <c r="AF182" s="13">
        <f t="shared" si="587"/>
        <v>61.406388888888891</v>
      </c>
      <c r="AG182" s="13">
        <f t="shared" si="588"/>
        <v>72.517500000000013</v>
      </c>
      <c r="AH182" s="13">
        <f t="shared" si="589"/>
        <v>83.628611111111113</v>
      </c>
      <c r="AI182" s="13">
        <f t="shared" si="590"/>
        <v>96.68416666666667</v>
      </c>
      <c r="AJ182" s="13">
        <f t="shared" si="591"/>
        <v>109.73972222222223</v>
      </c>
    </row>
    <row r="183" spans="1:36" ht="15" x14ac:dyDescent="0.25">
      <c r="A183" s="7">
        <f t="shared" si="568"/>
        <v>42548</v>
      </c>
      <c r="B183" s="8" t="str">
        <f t="shared" si="558"/>
        <v>lun</v>
      </c>
      <c r="C183" s="8">
        <f t="shared" si="559"/>
        <v>26</v>
      </c>
      <c r="D183" s="8">
        <f t="shared" si="560"/>
        <v>27</v>
      </c>
      <c r="E183" s="8">
        <f t="shared" si="561"/>
        <v>6</v>
      </c>
      <c r="F183" s="9">
        <f t="shared" si="562"/>
        <v>2016</v>
      </c>
      <c r="G183" s="7">
        <f t="shared" si="544"/>
        <v>42184</v>
      </c>
      <c r="H183" s="8" t="str">
        <f t="shared" si="553"/>
        <v>lun</v>
      </c>
      <c r="I183" s="57">
        <v>12</v>
      </c>
      <c r="J183" s="10">
        <v>36</v>
      </c>
      <c r="K183" s="33">
        <f t="shared" si="575"/>
        <v>0.33333333333333331</v>
      </c>
      <c r="L183" s="11">
        <f t="shared" si="576"/>
        <v>3.333333333333333</v>
      </c>
      <c r="M183" s="7">
        <f t="shared" si="577"/>
        <v>42548</v>
      </c>
      <c r="N183" s="8" t="str">
        <f t="shared" si="569"/>
        <v>lun</v>
      </c>
      <c r="O183" s="77">
        <v>36</v>
      </c>
      <c r="P183" s="16">
        <v>36</v>
      </c>
      <c r="Q183" s="33">
        <f t="shared" si="578"/>
        <v>1</v>
      </c>
      <c r="R183" s="11">
        <f t="shared" si="579"/>
        <v>10</v>
      </c>
      <c r="S183" s="32">
        <f t="shared" si="563"/>
        <v>2.0000000000000004</v>
      </c>
      <c r="T183" s="62">
        <v>69</v>
      </c>
      <c r="U183" s="72">
        <v>0</v>
      </c>
      <c r="V183" s="68"/>
      <c r="W183" s="28" t="str">
        <f t="shared" si="570"/>
        <v>AUMENTA</v>
      </c>
      <c r="X183" s="37">
        <f t="shared" ref="X183" si="784">+Y183+10</f>
        <v>126.27</v>
      </c>
      <c r="Y183" s="37">
        <f t="shared" ref="Y183" si="785">+Z183+10</f>
        <v>116.27</v>
      </c>
      <c r="Z183" s="37">
        <f t="shared" ref="Z183" si="786">+AA183+10</f>
        <v>106.27</v>
      </c>
      <c r="AA183" s="37">
        <f t="shared" ref="AA183" si="787">+AB183+10</f>
        <v>96.27</v>
      </c>
      <c r="AB183" s="37">
        <f t="shared" si="584"/>
        <v>86.27</v>
      </c>
      <c r="AC183" s="37">
        <f t="shared" si="585"/>
        <v>76.27</v>
      </c>
      <c r="AD183" s="43">
        <v>1</v>
      </c>
      <c r="AE183" s="44">
        <f t="shared" si="586"/>
        <v>76.27</v>
      </c>
      <c r="AF183" s="13">
        <f t="shared" si="587"/>
        <v>86.27</v>
      </c>
      <c r="AG183" s="13">
        <f t="shared" si="588"/>
        <v>101.27</v>
      </c>
      <c r="AH183" s="13">
        <f t="shared" si="589"/>
        <v>116.27</v>
      </c>
      <c r="AI183" s="13">
        <f t="shared" si="590"/>
        <v>131.26999999999998</v>
      </c>
      <c r="AJ183" s="13">
        <f t="shared" si="591"/>
        <v>146.26999999999998</v>
      </c>
    </row>
    <row r="184" spans="1:36" ht="15" x14ac:dyDescent="0.25">
      <c r="A184" s="7">
        <f t="shared" si="568"/>
        <v>42549</v>
      </c>
      <c r="B184" s="8" t="str">
        <f t="shared" si="558"/>
        <v>mar</v>
      </c>
      <c r="C184" s="8">
        <f t="shared" si="559"/>
        <v>26</v>
      </c>
      <c r="D184" s="8">
        <f t="shared" si="560"/>
        <v>28</v>
      </c>
      <c r="E184" s="8">
        <f t="shared" si="561"/>
        <v>6</v>
      </c>
      <c r="F184" s="9">
        <f t="shared" si="562"/>
        <v>2016</v>
      </c>
      <c r="G184" s="7">
        <f t="shared" si="544"/>
        <v>42185</v>
      </c>
      <c r="H184" s="8" t="str">
        <f t="shared" si="553"/>
        <v>mar</v>
      </c>
      <c r="I184" s="57">
        <v>34</v>
      </c>
      <c r="J184" s="10">
        <v>36</v>
      </c>
      <c r="K184" s="33">
        <f t="shared" si="575"/>
        <v>0.94444444444444442</v>
      </c>
      <c r="L184" s="11">
        <f t="shared" si="576"/>
        <v>9.4444444444444446</v>
      </c>
      <c r="M184" s="7">
        <f t="shared" si="577"/>
        <v>42549</v>
      </c>
      <c r="N184" s="8" t="str">
        <f t="shared" si="569"/>
        <v>mar</v>
      </c>
      <c r="O184" s="77">
        <v>36</v>
      </c>
      <c r="P184" s="16">
        <v>36</v>
      </c>
      <c r="Q184" s="33">
        <f t="shared" si="578"/>
        <v>1</v>
      </c>
      <c r="R184" s="11">
        <f t="shared" si="579"/>
        <v>10</v>
      </c>
      <c r="S184" s="32">
        <f t="shared" si="563"/>
        <v>5.8823529411764684E-2</v>
      </c>
      <c r="T184" s="62">
        <v>69</v>
      </c>
      <c r="U184" s="72">
        <v>0</v>
      </c>
      <c r="V184" s="68"/>
      <c r="W184" s="28" t="str">
        <f t="shared" si="570"/>
        <v>AUMENTA</v>
      </c>
      <c r="X184" s="37">
        <f t="shared" ref="X184" si="788">+Y184+10</f>
        <v>126.27</v>
      </c>
      <c r="Y184" s="37">
        <f t="shared" ref="Y184" si="789">+Z184+10</f>
        <v>116.27</v>
      </c>
      <c r="Z184" s="37">
        <f t="shared" ref="Z184" si="790">+AA184+10</f>
        <v>106.27</v>
      </c>
      <c r="AA184" s="37">
        <f t="shared" ref="AA184" si="791">+AB184+10</f>
        <v>96.27</v>
      </c>
      <c r="AB184" s="37">
        <f t="shared" si="584"/>
        <v>86.27</v>
      </c>
      <c r="AC184" s="37">
        <f t="shared" si="585"/>
        <v>76.27</v>
      </c>
      <c r="AD184" s="43">
        <v>1</v>
      </c>
      <c r="AE184" s="44">
        <f t="shared" si="586"/>
        <v>76.27</v>
      </c>
      <c r="AF184" s="13">
        <f t="shared" si="587"/>
        <v>86.27</v>
      </c>
      <c r="AG184" s="13">
        <f t="shared" si="588"/>
        <v>101.27</v>
      </c>
      <c r="AH184" s="13">
        <f t="shared" si="589"/>
        <v>116.27</v>
      </c>
      <c r="AI184" s="13">
        <f t="shared" si="590"/>
        <v>131.26999999999998</v>
      </c>
      <c r="AJ184" s="13">
        <f t="shared" si="591"/>
        <v>146.26999999999998</v>
      </c>
    </row>
    <row r="185" spans="1:36" ht="15" x14ac:dyDescent="0.25">
      <c r="A185" s="7">
        <f t="shared" si="568"/>
        <v>42550</v>
      </c>
      <c r="B185" s="8" t="str">
        <f t="shared" si="558"/>
        <v>mer</v>
      </c>
      <c r="C185" s="8">
        <f t="shared" si="559"/>
        <v>26</v>
      </c>
      <c r="D185" s="8">
        <f t="shared" si="560"/>
        <v>29</v>
      </c>
      <c r="E185" s="8">
        <f t="shared" si="561"/>
        <v>6</v>
      </c>
      <c r="F185" s="9">
        <f t="shared" si="562"/>
        <v>2016</v>
      </c>
      <c r="G185" s="7">
        <f t="shared" si="544"/>
        <v>42186</v>
      </c>
      <c r="H185" s="8" t="str">
        <f t="shared" si="553"/>
        <v>mer</v>
      </c>
      <c r="I185" s="57">
        <v>35</v>
      </c>
      <c r="J185" s="10">
        <v>36</v>
      </c>
      <c r="K185" s="33">
        <f t="shared" si="575"/>
        <v>0.97222222222222221</v>
      </c>
      <c r="L185" s="11">
        <f t="shared" si="576"/>
        <v>9.7222222222222214</v>
      </c>
      <c r="M185" s="7">
        <f t="shared" si="577"/>
        <v>42550</v>
      </c>
      <c r="N185" s="8" t="str">
        <f t="shared" si="569"/>
        <v>mer</v>
      </c>
      <c r="O185" s="77">
        <v>35</v>
      </c>
      <c r="P185" s="16">
        <v>36</v>
      </c>
      <c r="Q185" s="33">
        <f t="shared" si="578"/>
        <v>0.97222222222222221</v>
      </c>
      <c r="R185" s="11">
        <f t="shared" si="579"/>
        <v>9.7222222222222214</v>
      </c>
      <c r="S185" s="32">
        <f t="shared" si="563"/>
        <v>0</v>
      </c>
      <c r="T185" s="62">
        <v>69</v>
      </c>
      <c r="U185" s="72">
        <v>0</v>
      </c>
      <c r="V185" s="68"/>
      <c r="W185" s="28" t="str">
        <f t="shared" si="570"/>
        <v>AUMENTA</v>
      </c>
      <c r="X185" s="37">
        <f t="shared" ref="X185" si="792">+Y185+10</f>
        <v>124.359375</v>
      </c>
      <c r="Y185" s="37">
        <f t="shared" ref="Y185" si="793">+Z185+10</f>
        <v>114.359375</v>
      </c>
      <c r="Z185" s="37">
        <f t="shared" ref="Z185" si="794">+AA185+10</f>
        <v>104.359375</v>
      </c>
      <c r="AA185" s="37">
        <f t="shared" ref="AA185" si="795">+AB185+10</f>
        <v>94.359375</v>
      </c>
      <c r="AB185" s="37">
        <f t="shared" si="584"/>
        <v>84.359375</v>
      </c>
      <c r="AC185" s="37">
        <f t="shared" si="585"/>
        <v>74.359375</v>
      </c>
      <c r="AD185" s="43">
        <v>1</v>
      </c>
      <c r="AE185" s="44">
        <f t="shared" si="586"/>
        <v>74.359375</v>
      </c>
      <c r="AF185" s="13">
        <f t="shared" si="587"/>
        <v>84.220486111111114</v>
      </c>
      <c r="AG185" s="13">
        <f t="shared" si="588"/>
        <v>98.942708333333329</v>
      </c>
      <c r="AH185" s="13">
        <f t="shared" si="589"/>
        <v>113.66493055555554</v>
      </c>
      <c r="AI185" s="13">
        <f t="shared" si="590"/>
        <v>128.52604166666666</v>
      </c>
      <c r="AJ185" s="13">
        <f t="shared" si="591"/>
        <v>143.38715277777777</v>
      </c>
    </row>
    <row r="186" spans="1:36" ht="15" x14ac:dyDescent="0.25">
      <c r="A186" s="7">
        <f t="shared" si="568"/>
        <v>42551</v>
      </c>
      <c r="B186" s="8" t="str">
        <f t="shared" si="558"/>
        <v>gio</v>
      </c>
      <c r="C186" s="8">
        <f t="shared" si="559"/>
        <v>26</v>
      </c>
      <c r="D186" s="8">
        <f t="shared" si="560"/>
        <v>30</v>
      </c>
      <c r="E186" s="8">
        <f t="shared" si="561"/>
        <v>6</v>
      </c>
      <c r="F186" s="9">
        <f t="shared" si="562"/>
        <v>2016</v>
      </c>
      <c r="G186" s="7">
        <f t="shared" si="544"/>
        <v>42187</v>
      </c>
      <c r="H186" s="8" t="str">
        <f t="shared" si="553"/>
        <v>gio</v>
      </c>
      <c r="I186" s="57">
        <v>36</v>
      </c>
      <c r="J186" s="10">
        <v>36</v>
      </c>
      <c r="K186" s="33">
        <f t="shared" si="575"/>
        <v>1</v>
      </c>
      <c r="L186" s="11">
        <f t="shared" si="576"/>
        <v>10</v>
      </c>
      <c r="M186" s="7">
        <f t="shared" si="577"/>
        <v>42551</v>
      </c>
      <c r="N186" s="8" t="str">
        <f t="shared" si="569"/>
        <v>gio</v>
      </c>
      <c r="O186" s="77">
        <v>36</v>
      </c>
      <c r="P186" s="16">
        <v>36</v>
      </c>
      <c r="Q186" s="33">
        <f t="shared" si="578"/>
        <v>1</v>
      </c>
      <c r="R186" s="11">
        <f t="shared" si="579"/>
        <v>10</v>
      </c>
      <c r="S186" s="32">
        <f t="shared" si="563"/>
        <v>0</v>
      </c>
      <c r="T186" s="62">
        <v>49</v>
      </c>
      <c r="U186" s="72">
        <v>0</v>
      </c>
      <c r="V186" s="68"/>
      <c r="W186" s="28" t="str">
        <f t="shared" si="570"/>
        <v>AUMENTA</v>
      </c>
      <c r="X186" s="37">
        <f t="shared" ref="X186" si="796">+Y186+10</f>
        <v>126.27</v>
      </c>
      <c r="Y186" s="37">
        <f t="shared" ref="Y186" si="797">+Z186+10</f>
        <v>116.27</v>
      </c>
      <c r="Z186" s="37">
        <f t="shared" ref="Z186" si="798">+AA186+10</f>
        <v>106.27</v>
      </c>
      <c r="AA186" s="37">
        <f t="shared" ref="AA186" si="799">+AB186+10</f>
        <v>96.27</v>
      </c>
      <c r="AB186" s="37">
        <f t="shared" si="584"/>
        <v>86.27</v>
      </c>
      <c r="AC186" s="37">
        <f t="shared" si="585"/>
        <v>76.27</v>
      </c>
      <c r="AD186" s="43">
        <v>1</v>
      </c>
      <c r="AE186" s="44">
        <f t="shared" si="586"/>
        <v>76.27</v>
      </c>
      <c r="AF186" s="13">
        <f t="shared" si="587"/>
        <v>86.27</v>
      </c>
      <c r="AG186" s="13">
        <f t="shared" si="588"/>
        <v>101.27</v>
      </c>
      <c r="AH186" s="13">
        <f t="shared" si="589"/>
        <v>116.27</v>
      </c>
      <c r="AI186" s="13">
        <f t="shared" si="590"/>
        <v>131.26999999999998</v>
      </c>
      <c r="AJ186" s="13">
        <f t="shared" si="591"/>
        <v>146.26999999999998</v>
      </c>
    </row>
    <row r="187" spans="1:36" ht="15" x14ac:dyDescent="0.25">
      <c r="A187" s="7">
        <f t="shared" si="568"/>
        <v>42552</v>
      </c>
      <c r="B187" s="8" t="str">
        <f t="shared" si="558"/>
        <v>ven</v>
      </c>
      <c r="C187" s="8">
        <f t="shared" si="559"/>
        <v>26</v>
      </c>
      <c r="D187" s="8">
        <f t="shared" si="560"/>
        <v>1</v>
      </c>
      <c r="E187" s="8">
        <f t="shared" si="561"/>
        <v>7</v>
      </c>
      <c r="F187" s="9">
        <f t="shared" si="562"/>
        <v>2016</v>
      </c>
      <c r="G187" s="7">
        <f t="shared" si="544"/>
        <v>42188</v>
      </c>
      <c r="H187" s="8" t="str">
        <f t="shared" si="553"/>
        <v>ven</v>
      </c>
      <c r="I187" s="57">
        <v>9</v>
      </c>
      <c r="J187" s="10">
        <v>36</v>
      </c>
      <c r="K187" s="33">
        <f t="shared" si="575"/>
        <v>0.25</v>
      </c>
      <c r="L187" s="11">
        <f t="shared" si="576"/>
        <v>2.5</v>
      </c>
      <c r="M187" s="7">
        <f t="shared" si="577"/>
        <v>42552</v>
      </c>
      <c r="N187" s="8" t="str">
        <f t="shared" si="569"/>
        <v>ven</v>
      </c>
      <c r="O187" s="77">
        <v>11</v>
      </c>
      <c r="P187" s="16">
        <v>36</v>
      </c>
      <c r="Q187" s="33">
        <f t="shared" si="578"/>
        <v>0.30555555555555558</v>
      </c>
      <c r="R187" s="11">
        <f t="shared" si="579"/>
        <v>3.0555555555555558</v>
      </c>
      <c r="S187" s="32">
        <f t="shared" si="563"/>
        <v>0.22222222222222232</v>
      </c>
      <c r="T187" s="62">
        <v>49</v>
      </c>
      <c r="U187" s="72">
        <v>0</v>
      </c>
      <c r="V187" s="68"/>
      <c r="W187" s="28" t="str">
        <f t="shared" si="570"/>
        <v>OK</v>
      </c>
      <c r="X187" s="37">
        <f t="shared" ref="X187" si="800">+Y187+10</f>
        <v>91.12937500000001</v>
      </c>
      <c r="Y187" s="37">
        <f t="shared" ref="Y187" si="801">+Z187+10</f>
        <v>81.12937500000001</v>
      </c>
      <c r="Z187" s="37">
        <f t="shared" ref="Z187" si="802">+AA187+10</f>
        <v>71.12937500000001</v>
      </c>
      <c r="AA187" s="37">
        <f t="shared" ref="AA187" si="803">+AB187+10</f>
        <v>61.129375000000003</v>
      </c>
      <c r="AB187" s="37">
        <f t="shared" si="584"/>
        <v>51.129375000000003</v>
      </c>
      <c r="AC187" s="37">
        <f t="shared" si="585"/>
        <v>41.129375000000003</v>
      </c>
      <c r="AD187" s="43">
        <v>1</v>
      </c>
      <c r="AE187" s="44">
        <f t="shared" si="586"/>
        <v>41.129375000000003</v>
      </c>
      <c r="AF187" s="13">
        <f t="shared" si="587"/>
        <v>47.657152777777782</v>
      </c>
      <c r="AG187" s="13">
        <f t="shared" si="588"/>
        <v>55.712708333333339</v>
      </c>
      <c r="AH187" s="13">
        <f t="shared" si="589"/>
        <v>63.768263888888889</v>
      </c>
      <c r="AI187" s="13">
        <f t="shared" si="590"/>
        <v>75.296041666666667</v>
      </c>
      <c r="AJ187" s="13">
        <f t="shared" si="591"/>
        <v>86.823819444444439</v>
      </c>
    </row>
    <row r="188" spans="1:36" ht="15" x14ac:dyDescent="0.25">
      <c r="A188" s="7">
        <f t="shared" si="568"/>
        <v>42553</v>
      </c>
      <c r="B188" s="8" t="str">
        <f t="shared" si="558"/>
        <v>sab</v>
      </c>
      <c r="C188" s="8">
        <f t="shared" si="559"/>
        <v>26</v>
      </c>
      <c r="D188" s="8">
        <f t="shared" si="560"/>
        <v>2</v>
      </c>
      <c r="E188" s="8">
        <f t="shared" si="561"/>
        <v>7</v>
      </c>
      <c r="F188" s="9">
        <f t="shared" si="562"/>
        <v>2016</v>
      </c>
      <c r="G188" s="7">
        <f t="shared" si="544"/>
        <v>42189</v>
      </c>
      <c r="H188" s="8" t="str">
        <f t="shared" si="553"/>
        <v>sab</v>
      </c>
      <c r="I188" s="57">
        <v>7</v>
      </c>
      <c r="J188" s="10">
        <v>36</v>
      </c>
      <c r="K188" s="33">
        <f t="shared" si="575"/>
        <v>0.19444444444444445</v>
      </c>
      <c r="L188" s="11">
        <f t="shared" si="576"/>
        <v>1.9444444444444444</v>
      </c>
      <c r="M188" s="7">
        <f t="shared" si="577"/>
        <v>42553</v>
      </c>
      <c r="N188" s="8" t="str">
        <f t="shared" si="569"/>
        <v>sab</v>
      </c>
      <c r="O188" s="77">
        <v>35</v>
      </c>
      <c r="P188" s="16">
        <v>36</v>
      </c>
      <c r="Q188" s="33">
        <f t="shared" si="578"/>
        <v>0.97222222222222221</v>
      </c>
      <c r="R188" s="11">
        <f t="shared" si="579"/>
        <v>9.7222222222222214</v>
      </c>
      <c r="S188" s="32">
        <f t="shared" si="563"/>
        <v>3.9999999999999996</v>
      </c>
      <c r="T188" s="62">
        <v>49</v>
      </c>
      <c r="U188" s="72">
        <v>0</v>
      </c>
      <c r="V188" s="68"/>
      <c r="W188" s="28" t="str">
        <f t="shared" si="570"/>
        <v>AUMENTA</v>
      </c>
      <c r="X188" s="37">
        <f t="shared" ref="X188" si="804">+Y188+10</f>
        <v>124.359375</v>
      </c>
      <c r="Y188" s="37">
        <f t="shared" ref="Y188" si="805">+Z188+10</f>
        <v>114.359375</v>
      </c>
      <c r="Z188" s="37">
        <f t="shared" ref="Z188" si="806">+AA188+10</f>
        <v>104.359375</v>
      </c>
      <c r="AA188" s="37">
        <f t="shared" ref="AA188" si="807">+AB188+10</f>
        <v>94.359375</v>
      </c>
      <c r="AB188" s="37">
        <f t="shared" si="584"/>
        <v>84.359375</v>
      </c>
      <c r="AC188" s="37">
        <f t="shared" si="585"/>
        <v>74.359375</v>
      </c>
      <c r="AD188" s="43">
        <v>1</v>
      </c>
      <c r="AE188" s="44">
        <f t="shared" si="586"/>
        <v>74.359375</v>
      </c>
      <c r="AF188" s="13">
        <f t="shared" si="587"/>
        <v>84.220486111111114</v>
      </c>
      <c r="AG188" s="13">
        <f t="shared" si="588"/>
        <v>98.942708333333329</v>
      </c>
      <c r="AH188" s="13">
        <f t="shared" si="589"/>
        <v>113.66493055555554</v>
      </c>
      <c r="AI188" s="13">
        <f t="shared" si="590"/>
        <v>128.52604166666666</v>
      </c>
      <c r="AJ188" s="13">
        <f t="shared" si="591"/>
        <v>143.38715277777777</v>
      </c>
    </row>
    <row r="189" spans="1:36" ht="15" x14ac:dyDescent="0.25">
      <c r="A189" s="7">
        <f t="shared" si="568"/>
        <v>42554</v>
      </c>
      <c r="B189" s="8" t="str">
        <f t="shared" si="558"/>
        <v>dom</v>
      </c>
      <c r="C189" s="8">
        <f t="shared" si="559"/>
        <v>26</v>
      </c>
      <c r="D189" s="8">
        <f t="shared" si="560"/>
        <v>3</v>
      </c>
      <c r="E189" s="8">
        <f t="shared" si="561"/>
        <v>7</v>
      </c>
      <c r="F189" s="9">
        <f t="shared" si="562"/>
        <v>2016</v>
      </c>
      <c r="G189" s="7">
        <f t="shared" si="544"/>
        <v>42190</v>
      </c>
      <c r="H189" s="8" t="str">
        <f t="shared" si="553"/>
        <v>dom</v>
      </c>
      <c r="I189" s="57">
        <v>34</v>
      </c>
      <c r="J189" s="10">
        <v>36</v>
      </c>
      <c r="K189" s="33">
        <f t="shared" si="575"/>
        <v>0.94444444444444442</v>
      </c>
      <c r="L189" s="11">
        <f t="shared" si="576"/>
        <v>9.4444444444444446</v>
      </c>
      <c r="M189" s="7">
        <f t="shared" si="577"/>
        <v>42554</v>
      </c>
      <c r="N189" s="8" t="str">
        <f t="shared" si="569"/>
        <v>dom</v>
      </c>
      <c r="O189" s="77">
        <v>20</v>
      </c>
      <c r="P189" s="16">
        <v>36</v>
      </c>
      <c r="Q189" s="33">
        <f t="shared" si="578"/>
        <v>0.55555555555555558</v>
      </c>
      <c r="R189" s="11">
        <f t="shared" si="579"/>
        <v>5.5555555555555554</v>
      </c>
      <c r="S189" s="32">
        <f t="shared" si="563"/>
        <v>-0.41176470588235298</v>
      </c>
      <c r="T189" s="62">
        <v>49</v>
      </c>
      <c r="U189" s="72">
        <v>0</v>
      </c>
      <c r="V189" s="68"/>
      <c r="W189" s="28" t="str">
        <f t="shared" si="570"/>
        <v>AUMENTA</v>
      </c>
      <c r="X189" s="37">
        <f t="shared" ref="X189" si="808">+Y189+10</f>
        <v>100.75</v>
      </c>
      <c r="Y189" s="37">
        <f t="shared" ref="Y189" si="809">+Z189+10</f>
        <v>90.75</v>
      </c>
      <c r="Z189" s="37">
        <f t="shared" ref="Z189" si="810">+AA189+10</f>
        <v>80.75</v>
      </c>
      <c r="AA189" s="37">
        <f t="shared" ref="AA189" si="811">+AB189+10</f>
        <v>70.75</v>
      </c>
      <c r="AB189" s="37">
        <f t="shared" si="584"/>
        <v>60.75</v>
      </c>
      <c r="AC189" s="37">
        <f t="shared" si="585"/>
        <v>50.75</v>
      </c>
      <c r="AD189" s="43">
        <v>1</v>
      </c>
      <c r="AE189" s="44">
        <f t="shared" si="586"/>
        <v>50.75</v>
      </c>
      <c r="AF189" s="13">
        <f t="shared" si="587"/>
        <v>58.527777777777779</v>
      </c>
      <c r="AG189" s="13">
        <f t="shared" si="588"/>
        <v>69.083333333333329</v>
      </c>
      <c r="AH189" s="13">
        <f t="shared" si="589"/>
        <v>79.638888888888886</v>
      </c>
      <c r="AI189" s="13">
        <f t="shared" si="590"/>
        <v>92.416666666666657</v>
      </c>
      <c r="AJ189" s="13">
        <f t="shared" si="591"/>
        <v>105.19444444444444</v>
      </c>
    </row>
    <row r="190" spans="1:36" ht="15" x14ac:dyDescent="0.25">
      <c r="A190" s="7">
        <f t="shared" si="568"/>
        <v>42555</v>
      </c>
      <c r="B190" s="8" t="str">
        <f t="shared" si="558"/>
        <v>lun</v>
      </c>
      <c r="C190" s="8">
        <f t="shared" si="559"/>
        <v>27</v>
      </c>
      <c r="D190" s="8">
        <f t="shared" si="560"/>
        <v>4</v>
      </c>
      <c r="E190" s="8">
        <f t="shared" si="561"/>
        <v>7</v>
      </c>
      <c r="F190" s="9">
        <f t="shared" si="562"/>
        <v>2016</v>
      </c>
      <c r="G190" s="7">
        <f t="shared" si="544"/>
        <v>42191</v>
      </c>
      <c r="H190" s="8" t="str">
        <f t="shared" si="553"/>
        <v>lun</v>
      </c>
      <c r="I190" s="57">
        <v>36</v>
      </c>
      <c r="J190" s="10">
        <v>36</v>
      </c>
      <c r="K190" s="33">
        <f t="shared" si="575"/>
        <v>1</v>
      </c>
      <c r="L190" s="11">
        <f t="shared" si="576"/>
        <v>10</v>
      </c>
      <c r="M190" s="7">
        <f t="shared" si="577"/>
        <v>42555</v>
      </c>
      <c r="N190" s="8" t="str">
        <f t="shared" si="569"/>
        <v>lun</v>
      </c>
      <c r="O190" s="77">
        <v>34</v>
      </c>
      <c r="P190" s="16">
        <v>36</v>
      </c>
      <c r="Q190" s="33">
        <f t="shared" si="578"/>
        <v>0.94444444444444442</v>
      </c>
      <c r="R190" s="11">
        <f t="shared" si="579"/>
        <v>9.4444444444444446</v>
      </c>
      <c r="S190" s="32">
        <f t="shared" si="563"/>
        <v>-5.5555555555555539E-2</v>
      </c>
      <c r="T190" s="62">
        <v>49</v>
      </c>
      <c r="U190" s="72">
        <v>0</v>
      </c>
      <c r="V190" s="68"/>
      <c r="W190" s="28" t="str">
        <f t="shared" si="570"/>
        <v>AUMENTA</v>
      </c>
      <c r="X190" s="37">
        <f t="shared" ref="X190" si="812">+Y190+10</f>
        <v>122.49083333333334</v>
      </c>
      <c r="Y190" s="37">
        <f t="shared" ref="Y190" si="813">+Z190+10</f>
        <v>112.49083333333334</v>
      </c>
      <c r="Z190" s="37">
        <f t="shared" ref="Z190" si="814">+AA190+10</f>
        <v>102.49083333333334</v>
      </c>
      <c r="AA190" s="37">
        <f t="shared" ref="AA190" si="815">+AB190+10</f>
        <v>92.490833333333342</v>
      </c>
      <c r="AB190" s="37">
        <f t="shared" si="584"/>
        <v>82.490833333333342</v>
      </c>
      <c r="AC190" s="37">
        <f t="shared" si="585"/>
        <v>72.490833333333342</v>
      </c>
      <c r="AD190" s="43">
        <v>1</v>
      </c>
      <c r="AE190" s="44">
        <f t="shared" si="586"/>
        <v>72.490833333333342</v>
      </c>
      <c r="AF190" s="13">
        <f t="shared" si="587"/>
        <v>82.213055555555556</v>
      </c>
      <c r="AG190" s="13">
        <f t="shared" si="588"/>
        <v>96.657499999999999</v>
      </c>
      <c r="AH190" s="13">
        <f t="shared" si="589"/>
        <v>111.10194444444444</v>
      </c>
      <c r="AI190" s="13">
        <f t="shared" si="590"/>
        <v>125.82416666666667</v>
      </c>
      <c r="AJ190" s="13">
        <f t="shared" si="591"/>
        <v>140.54638888888888</v>
      </c>
    </row>
    <row r="191" spans="1:36" ht="15" x14ac:dyDescent="0.25">
      <c r="A191" s="7">
        <f t="shared" si="568"/>
        <v>42556</v>
      </c>
      <c r="B191" s="8" t="str">
        <f t="shared" si="558"/>
        <v>mar</v>
      </c>
      <c r="C191" s="8">
        <f t="shared" si="559"/>
        <v>27</v>
      </c>
      <c r="D191" s="8">
        <f t="shared" si="560"/>
        <v>5</v>
      </c>
      <c r="E191" s="8">
        <f t="shared" si="561"/>
        <v>7</v>
      </c>
      <c r="F191" s="9">
        <f t="shared" si="562"/>
        <v>2016</v>
      </c>
      <c r="G191" s="7">
        <f t="shared" si="544"/>
        <v>42192</v>
      </c>
      <c r="H191" s="8" t="str">
        <f t="shared" si="553"/>
        <v>mar</v>
      </c>
      <c r="I191" s="57">
        <v>36</v>
      </c>
      <c r="J191" s="10">
        <v>36</v>
      </c>
      <c r="K191" s="33">
        <f t="shared" si="575"/>
        <v>1</v>
      </c>
      <c r="L191" s="11">
        <f t="shared" si="576"/>
        <v>10</v>
      </c>
      <c r="M191" s="7">
        <f t="shared" si="577"/>
        <v>42556</v>
      </c>
      <c r="N191" s="8" t="str">
        <f t="shared" si="569"/>
        <v>mar</v>
      </c>
      <c r="O191" s="77">
        <v>35</v>
      </c>
      <c r="P191" s="16">
        <v>36</v>
      </c>
      <c r="Q191" s="33">
        <f t="shared" si="578"/>
        <v>0.97222222222222221</v>
      </c>
      <c r="R191" s="11">
        <f t="shared" si="579"/>
        <v>9.7222222222222214</v>
      </c>
      <c r="S191" s="32">
        <f t="shared" si="563"/>
        <v>-2.7777777777777856E-2</v>
      </c>
      <c r="T191" s="62">
        <v>49</v>
      </c>
      <c r="U191" s="72">
        <v>0</v>
      </c>
      <c r="V191" s="68"/>
      <c r="W191" s="28" t="str">
        <f t="shared" si="570"/>
        <v>AUMENTA</v>
      </c>
      <c r="X191" s="37">
        <f t="shared" ref="X191" si="816">+Y191+10</f>
        <v>124.359375</v>
      </c>
      <c r="Y191" s="37">
        <f t="shared" ref="Y191" si="817">+Z191+10</f>
        <v>114.359375</v>
      </c>
      <c r="Z191" s="37">
        <f t="shared" ref="Z191" si="818">+AA191+10</f>
        <v>104.359375</v>
      </c>
      <c r="AA191" s="37">
        <f t="shared" ref="AA191" si="819">+AB191+10</f>
        <v>94.359375</v>
      </c>
      <c r="AB191" s="37">
        <f t="shared" si="584"/>
        <v>84.359375</v>
      </c>
      <c r="AC191" s="37">
        <f t="shared" si="585"/>
        <v>74.359375</v>
      </c>
      <c r="AD191" s="43">
        <v>1</v>
      </c>
      <c r="AE191" s="44">
        <f t="shared" si="586"/>
        <v>74.359375</v>
      </c>
      <c r="AF191" s="13">
        <f t="shared" si="587"/>
        <v>84.220486111111114</v>
      </c>
      <c r="AG191" s="13">
        <f t="shared" si="588"/>
        <v>98.942708333333329</v>
      </c>
      <c r="AH191" s="13">
        <f t="shared" si="589"/>
        <v>113.66493055555554</v>
      </c>
      <c r="AI191" s="13">
        <f t="shared" si="590"/>
        <v>128.52604166666666</v>
      </c>
      <c r="AJ191" s="13">
        <f t="shared" si="591"/>
        <v>143.38715277777777</v>
      </c>
    </row>
    <row r="192" spans="1:36" ht="15" x14ac:dyDescent="0.25">
      <c r="A192" s="7">
        <f t="shared" si="568"/>
        <v>42557</v>
      </c>
      <c r="B192" s="8" t="str">
        <f t="shared" si="558"/>
        <v>mer</v>
      </c>
      <c r="C192" s="8">
        <f t="shared" si="559"/>
        <v>27</v>
      </c>
      <c r="D192" s="8">
        <f t="shared" si="560"/>
        <v>6</v>
      </c>
      <c r="E192" s="8">
        <f t="shared" si="561"/>
        <v>7</v>
      </c>
      <c r="F192" s="9">
        <f t="shared" si="562"/>
        <v>2016</v>
      </c>
      <c r="G192" s="7">
        <f t="shared" si="544"/>
        <v>42193</v>
      </c>
      <c r="H192" s="8" t="str">
        <f t="shared" si="553"/>
        <v>mer</v>
      </c>
      <c r="I192" s="57">
        <v>34</v>
      </c>
      <c r="J192" s="10">
        <v>36</v>
      </c>
      <c r="K192" s="33">
        <f t="shared" si="575"/>
        <v>0.94444444444444442</v>
      </c>
      <c r="L192" s="11">
        <f t="shared" si="576"/>
        <v>9.4444444444444446</v>
      </c>
      <c r="M192" s="7">
        <f t="shared" si="577"/>
        <v>42557</v>
      </c>
      <c r="N192" s="8" t="str">
        <f t="shared" si="569"/>
        <v>mer</v>
      </c>
      <c r="O192" s="77">
        <v>36</v>
      </c>
      <c r="P192" s="16">
        <v>36</v>
      </c>
      <c r="Q192" s="33">
        <f t="shared" si="578"/>
        <v>1</v>
      </c>
      <c r="R192" s="11">
        <f t="shared" si="579"/>
        <v>10</v>
      </c>
      <c r="S192" s="32">
        <f t="shared" si="563"/>
        <v>5.8823529411764684E-2</v>
      </c>
      <c r="T192" s="62">
        <v>49</v>
      </c>
      <c r="U192" s="72">
        <v>0</v>
      </c>
      <c r="V192" s="68"/>
      <c r="W192" s="28" t="str">
        <f t="shared" si="570"/>
        <v>AUMENTA</v>
      </c>
      <c r="X192" s="37">
        <f t="shared" ref="X192" si="820">+Y192+10</f>
        <v>126.27</v>
      </c>
      <c r="Y192" s="37">
        <f t="shared" ref="Y192" si="821">+Z192+10</f>
        <v>116.27</v>
      </c>
      <c r="Z192" s="37">
        <f t="shared" ref="Z192" si="822">+AA192+10</f>
        <v>106.27</v>
      </c>
      <c r="AA192" s="37">
        <f t="shared" ref="AA192" si="823">+AB192+10</f>
        <v>96.27</v>
      </c>
      <c r="AB192" s="37">
        <f t="shared" si="584"/>
        <v>86.27</v>
      </c>
      <c r="AC192" s="37">
        <f t="shared" si="585"/>
        <v>76.27</v>
      </c>
      <c r="AD192" s="43">
        <v>1</v>
      </c>
      <c r="AE192" s="44">
        <f t="shared" si="586"/>
        <v>76.27</v>
      </c>
      <c r="AF192" s="13">
        <f t="shared" si="587"/>
        <v>86.27</v>
      </c>
      <c r="AG192" s="13">
        <f t="shared" si="588"/>
        <v>101.27</v>
      </c>
      <c r="AH192" s="13">
        <f t="shared" si="589"/>
        <v>116.27</v>
      </c>
      <c r="AI192" s="13">
        <f t="shared" si="590"/>
        <v>131.26999999999998</v>
      </c>
      <c r="AJ192" s="13">
        <f t="shared" si="591"/>
        <v>146.26999999999998</v>
      </c>
    </row>
    <row r="193" spans="1:36" ht="15" x14ac:dyDescent="0.25">
      <c r="A193" s="7">
        <f t="shared" si="568"/>
        <v>42558</v>
      </c>
      <c r="B193" s="8" t="str">
        <f t="shared" si="558"/>
        <v>gio</v>
      </c>
      <c r="C193" s="8">
        <f t="shared" si="559"/>
        <v>27</v>
      </c>
      <c r="D193" s="8">
        <f t="shared" si="560"/>
        <v>7</v>
      </c>
      <c r="E193" s="8">
        <f t="shared" si="561"/>
        <v>7</v>
      </c>
      <c r="F193" s="9">
        <f t="shared" si="562"/>
        <v>2016</v>
      </c>
      <c r="G193" s="7">
        <f t="shared" ref="G193:G256" si="824">DATE(F194-1,E194,D194+1)</f>
        <v>42194</v>
      </c>
      <c r="H193" s="8" t="str">
        <f t="shared" si="553"/>
        <v>gio</v>
      </c>
      <c r="I193" s="57">
        <v>34</v>
      </c>
      <c r="J193" s="10">
        <v>36</v>
      </c>
      <c r="K193" s="33">
        <f t="shared" si="575"/>
        <v>0.94444444444444442</v>
      </c>
      <c r="L193" s="11">
        <f t="shared" si="576"/>
        <v>9.4444444444444446</v>
      </c>
      <c r="M193" s="7">
        <f t="shared" si="577"/>
        <v>42558</v>
      </c>
      <c r="N193" s="8" t="str">
        <f t="shared" si="569"/>
        <v>gio</v>
      </c>
      <c r="O193" s="77">
        <v>36</v>
      </c>
      <c r="P193" s="16">
        <v>36</v>
      </c>
      <c r="Q193" s="33">
        <f t="shared" si="578"/>
        <v>1</v>
      </c>
      <c r="R193" s="11">
        <f t="shared" si="579"/>
        <v>10</v>
      </c>
      <c r="S193" s="32">
        <f t="shared" si="563"/>
        <v>5.8823529411764684E-2</v>
      </c>
      <c r="T193" s="62">
        <v>49</v>
      </c>
      <c r="U193" s="72">
        <v>0</v>
      </c>
      <c r="V193" s="68"/>
      <c r="W193" s="28" t="str">
        <f t="shared" si="570"/>
        <v>AUMENTA</v>
      </c>
      <c r="X193" s="37">
        <f t="shared" ref="X193" si="825">+Y193+10</f>
        <v>126.27</v>
      </c>
      <c r="Y193" s="37">
        <f t="shared" ref="Y193" si="826">+Z193+10</f>
        <v>116.27</v>
      </c>
      <c r="Z193" s="37">
        <f t="shared" ref="Z193" si="827">+AA193+10</f>
        <v>106.27</v>
      </c>
      <c r="AA193" s="37">
        <f t="shared" ref="AA193" si="828">+AB193+10</f>
        <v>96.27</v>
      </c>
      <c r="AB193" s="37">
        <f t="shared" si="584"/>
        <v>86.27</v>
      </c>
      <c r="AC193" s="37">
        <f t="shared" si="585"/>
        <v>76.27</v>
      </c>
      <c r="AD193" s="43">
        <v>1</v>
      </c>
      <c r="AE193" s="44">
        <f t="shared" si="586"/>
        <v>76.27</v>
      </c>
      <c r="AF193" s="13">
        <f t="shared" si="587"/>
        <v>86.27</v>
      </c>
      <c r="AG193" s="13">
        <f t="shared" si="588"/>
        <v>101.27</v>
      </c>
      <c r="AH193" s="13">
        <f t="shared" si="589"/>
        <v>116.27</v>
      </c>
      <c r="AI193" s="13">
        <f t="shared" si="590"/>
        <v>131.26999999999998</v>
      </c>
      <c r="AJ193" s="13">
        <f t="shared" si="591"/>
        <v>146.26999999999998</v>
      </c>
    </row>
    <row r="194" spans="1:36" ht="15" x14ac:dyDescent="0.25">
      <c r="A194" s="7">
        <f t="shared" si="568"/>
        <v>42559</v>
      </c>
      <c r="B194" s="8" t="str">
        <f t="shared" si="558"/>
        <v>ven</v>
      </c>
      <c r="C194" s="8">
        <f t="shared" si="559"/>
        <v>27</v>
      </c>
      <c r="D194" s="8">
        <f t="shared" si="560"/>
        <v>8</v>
      </c>
      <c r="E194" s="8">
        <f t="shared" si="561"/>
        <v>7</v>
      </c>
      <c r="F194" s="9">
        <f t="shared" si="562"/>
        <v>2016</v>
      </c>
      <c r="G194" s="7">
        <f t="shared" si="824"/>
        <v>42195</v>
      </c>
      <c r="H194" s="8" t="str">
        <f t="shared" si="553"/>
        <v>ven</v>
      </c>
      <c r="I194" s="57">
        <v>7</v>
      </c>
      <c r="J194" s="10">
        <v>36</v>
      </c>
      <c r="K194" s="33">
        <f t="shared" si="575"/>
        <v>0.19444444444444445</v>
      </c>
      <c r="L194" s="11">
        <f t="shared" si="576"/>
        <v>1.9444444444444444</v>
      </c>
      <c r="M194" s="7">
        <f t="shared" si="577"/>
        <v>42559</v>
      </c>
      <c r="N194" s="8" t="str">
        <f t="shared" si="569"/>
        <v>ven</v>
      </c>
      <c r="O194" s="77">
        <v>18</v>
      </c>
      <c r="P194" s="16">
        <v>36</v>
      </c>
      <c r="Q194" s="33">
        <f t="shared" si="578"/>
        <v>0.5</v>
      </c>
      <c r="R194" s="11">
        <f t="shared" si="579"/>
        <v>5</v>
      </c>
      <c r="S194" s="32">
        <f t="shared" si="563"/>
        <v>1.5714285714285714</v>
      </c>
      <c r="T194" s="62">
        <v>49</v>
      </c>
      <c r="U194" s="72">
        <v>0</v>
      </c>
      <c r="V194" s="68"/>
      <c r="W194" s="28" t="str">
        <f t="shared" si="570"/>
        <v>OK</v>
      </c>
      <c r="X194" s="37">
        <f t="shared" ref="X194" si="829">+Y194+10</f>
        <v>98.317499999999995</v>
      </c>
      <c r="Y194" s="37">
        <f t="shared" ref="Y194" si="830">+Z194+10</f>
        <v>88.317499999999995</v>
      </c>
      <c r="Z194" s="37">
        <f t="shared" ref="Z194" si="831">+AA194+10</f>
        <v>78.317499999999995</v>
      </c>
      <c r="AA194" s="37">
        <f t="shared" ref="AA194" si="832">+AB194+10</f>
        <v>68.317499999999995</v>
      </c>
      <c r="AB194" s="37">
        <f t="shared" si="584"/>
        <v>58.317499999999995</v>
      </c>
      <c r="AC194" s="37">
        <f t="shared" si="585"/>
        <v>48.317499999999995</v>
      </c>
      <c r="AD194" s="43">
        <v>1</v>
      </c>
      <c r="AE194" s="44">
        <f t="shared" si="586"/>
        <v>48.317499999999995</v>
      </c>
      <c r="AF194" s="13">
        <f t="shared" si="587"/>
        <v>55.817499999999995</v>
      </c>
      <c r="AG194" s="13">
        <f t="shared" si="588"/>
        <v>65.817499999999995</v>
      </c>
      <c r="AH194" s="13">
        <f t="shared" si="589"/>
        <v>75.817499999999995</v>
      </c>
      <c r="AI194" s="13">
        <f t="shared" si="590"/>
        <v>88.317499999999995</v>
      </c>
      <c r="AJ194" s="13">
        <f t="shared" si="591"/>
        <v>100.8175</v>
      </c>
    </row>
    <row r="195" spans="1:36" ht="15" x14ac:dyDescent="0.25">
      <c r="A195" s="7">
        <f t="shared" si="568"/>
        <v>42560</v>
      </c>
      <c r="B195" s="8" t="str">
        <f t="shared" si="558"/>
        <v>sab</v>
      </c>
      <c r="C195" s="8">
        <f t="shared" si="559"/>
        <v>27</v>
      </c>
      <c r="D195" s="8">
        <f t="shared" si="560"/>
        <v>9</v>
      </c>
      <c r="E195" s="8">
        <f t="shared" si="561"/>
        <v>7</v>
      </c>
      <c r="F195" s="9">
        <f t="shared" si="562"/>
        <v>2016</v>
      </c>
      <c r="G195" s="7">
        <f t="shared" si="824"/>
        <v>42196</v>
      </c>
      <c r="H195" s="8" t="str">
        <f t="shared" ref="H195:H258" si="833">CHOOSE(WEEKDAY(G195,2),"lun","mar","mer","gio","ven","sab","dom")</f>
        <v>sab</v>
      </c>
      <c r="I195" s="57">
        <v>10</v>
      </c>
      <c r="J195" s="10">
        <v>36</v>
      </c>
      <c r="K195" s="33">
        <f t="shared" si="575"/>
        <v>0.27777777777777779</v>
      </c>
      <c r="L195" s="11">
        <f t="shared" si="576"/>
        <v>2.7777777777777777</v>
      </c>
      <c r="M195" s="7">
        <f t="shared" si="577"/>
        <v>42560</v>
      </c>
      <c r="N195" s="8" t="str">
        <f t="shared" si="569"/>
        <v>sab</v>
      </c>
      <c r="O195" s="77">
        <v>29</v>
      </c>
      <c r="P195" s="16">
        <v>36</v>
      </c>
      <c r="Q195" s="33">
        <f t="shared" si="578"/>
        <v>0.80555555555555558</v>
      </c>
      <c r="R195" s="11">
        <f t="shared" si="579"/>
        <v>8.0555555555555554</v>
      </c>
      <c r="S195" s="32">
        <f t="shared" si="563"/>
        <v>1.9000000000000001</v>
      </c>
      <c r="T195" s="62">
        <v>49</v>
      </c>
      <c r="U195" s="72">
        <v>0</v>
      </c>
      <c r="V195" s="68"/>
      <c r="W195" s="28" t="str">
        <f t="shared" si="570"/>
        <v>AUMENTA</v>
      </c>
      <c r="X195" s="37">
        <f t="shared" ref="X195" si="834">+Y195+10</f>
        <v>113.779375</v>
      </c>
      <c r="Y195" s="37">
        <f t="shared" ref="Y195" si="835">+Z195+10</f>
        <v>103.779375</v>
      </c>
      <c r="Z195" s="37">
        <f t="shared" ref="Z195" si="836">+AA195+10</f>
        <v>93.779375000000002</v>
      </c>
      <c r="AA195" s="37">
        <f t="shared" ref="AA195" si="837">+AB195+10</f>
        <v>83.779375000000002</v>
      </c>
      <c r="AB195" s="37">
        <f t="shared" si="584"/>
        <v>73.779375000000002</v>
      </c>
      <c r="AC195" s="37">
        <f t="shared" si="585"/>
        <v>63.779375000000002</v>
      </c>
      <c r="AD195" s="43">
        <v>1</v>
      </c>
      <c r="AE195" s="44">
        <f t="shared" si="586"/>
        <v>63.779375000000002</v>
      </c>
      <c r="AF195" s="13">
        <f t="shared" si="587"/>
        <v>72.807152777777773</v>
      </c>
      <c r="AG195" s="13">
        <f t="shared" si="588"/>
        <v>85.86270833333333</v>
      </c>
      <c r="AH195" s="13">
        <f t="shared" si="589"/>
        <v>98.918263888888887</v>
      </c>
      <c r="AI195" s="13">
        <f t="shared" si="590"/>
        <v>112.94604166666667</v>
      </c>
      <c r="AJ195" s="13">
        <f t="shared" si="591"/>
        <v>126.97381944444444</v>
      </c>
    </row>
    <row r="196" spans="1:36" ht="15" x14ac:dyDescent="0.25">
      <c r="A196" s="7">
        <f t="shared" si="568"/>
        <v>42561</v>
      </c>
      <c r="B196" s="8" t="str">
        <f t="shared" ref="B196:B259" si="838">CHOOSE(WEEKDAY(A196,2),"lun","mar","mer","gio","ven","sab","dom")</f>
        <v>dom</v>
      </c>
      <c r="C196" s="8">
        <f t="shared" ref="C196:C259" si="839">_xlfn.ISOWEEKNUM(A196)</f>
        <v>27</v>
      </c>
      <c r="D196" s="8">
        <f t="shared" ref="D196:D259" si="840">DAY(A196)</f>
        <v>10</v>
      </c>
      <c r="E196" s="8">
        <f t="shared" ref="E196:E259" si="841">MONTH(A196)</f>
        <v>7</v>
      </c>
      <c r="F196" s="9">
        <f t="shared" ref="F196:F259" si="842">YEAR(A196)</f>
        <v>2016</v>
      </c>
      <c r="G196" s="7">
        <f t="shared" si="824"/>
        <v>42197</v>
      </c>
      <c r="H196" s="8" t="str">
        <f t="shared" si="833"/>
        <v>dom</v>
      </c>
      <c r="I196" s="57">
        <v>36</v>
      </c>
      <c r="J196" s="10">
        <v>36</v>
      </c>
      <c r="K196" s="33">
        <f t="shared" si="575"/>
        <v>1</v>
      </c>
      <c r="L196" s="11">
        <f t="shared" si="576"/>
        <v>10</v>
      </c>
      <c r="M196" s="7">
        <f t="shared" si="577"/>
        <v>42561</v>
      </c>
      <c r="N196" s="8" t="str">
        <f t="shared" si="569"/>
        <v>dom</v>
      </c>
      <c r="O196" s="77">
        <v>36</v>
      </c>
      <c r="P196" s="16">
        <v>36</v>
      </c>
      <c r="Q196" s="33">
        <f t="shared" si="578"/>
        <v>1</v>
      </c>
      <c r="R196" s="11">
        <f t="shared" si="579"/>
        <v>10</v>
      </c>
      <c r="S196" s="32">
        <f t="shared" ref="S196:S259" si="843">+(R196-L196)/L196</f>
        <v>0</v>
      </c>
      <c r="T196" s="62">
        <v>49</v>
      </c>
      <c r="U196" s="72">
        <v>0</v>
      </c>
      <c r="V196" s="68"/>
      <c r="W196" s="28" t="str">
        <f t="shared" si="570"/>
        <v>AUMENTA</v>
      </c>
      <c r="X196" s="37">
        <f t="shared" ref="X196" si="844">+Y196+10</f>
        <v>126.27</v>
      </c>
      <c r="Y196" s="37">
        <f t="shared" ref="Y196" si="845">+Z196+10</f>
        <v>116.27</v>
      </c>
      <c r="Z196" s="37">
        <f t="shared" ref="Z196" si="846">+AA196+10</f>
        <v>106.27</v>
      </c>
      <c r="AA196" s="37">
        <f t="shared" ref="AA196" si="847">+AB196+10</f>
        <v>96.27</v>
      </c>
      <c r="AB196" s="37">
        <f t="shared" si="584"/>
        <v>86.27</v>
      </c>
      <c r="AC196" s="37">
        <f t="shared" si="585"/>
        <v>76.27</v>
      </c>
      <c r="AD196" s="43">
        <v>1</v>
      </c>
      <c r="AE196" s="44">
        <f t="shared" si="586"/>
        <v>76.27</v>
      </c>
      <c r="AF196" s="13">
        <f t="shared" si="587"/>
        <v>86.27</v>
      </c>
      <c r="AG196" s="13">
        <f t="shared" si="588"/>
        <v>101.27</v>
      </c>
      <c r="AH196" s="13">
        <f t="shared" si="589"/>
        <v>116.27</v>
      </c>
      <c r="AI196" s="13">
        <f t="shared" si="590"/>
        <v>131.26999999999998</v>
      </c>
      <c r="AJ196" s="13">
        <f t="shared" si="591"/>
        <v>146.26999999999998</v>
      </c>
    </row>
    <row r="197" spans="1:36" ht="15" x14ac:dyDescent="0.25">
      <c r="A197" s="7">
        <f t="shared" ref="A197:A260" si="848">+A196+1</f>
        <v>42562</v>
      </c>
      <c r="B197" s="8" t="str">
        <f t="shared" si="838"/>
        <v>lun</v>
      </c>
      <c r="C197" s="8">
        <f t="shared" si="839"/>
        <v>28</v>
      </c>
      <c r="D197" s="8">
        <f t="shared" si="840"/>
        <v>11</v>
      </c>
      <c r="E197" s="8">
        <f t="shared" si="841"/>
        <v>7</v>
      </c>
      <c r="F197" s="9">
        <f t="shared" si="842"/>
        <v>2016</v>
      </c>
      <c r="G197" s="7">
        <f t="shared" si="824"/>
        <v>42198</v>
      </c>
      <c r="H197" s="8" t="str">
        <f t="shared" si="833"/>
        <v>lun</v>
      </c>
      <c r="I197" s="57">
        <v>33</v>
      </c>
      <c r="J197" s="10">
        <v>36</v>
      </c>
      <c r="K197" s="33">
        <f t="shared" si="575"/>
        <v>0.91666666666666663</v>
      </c>
      <c r="L197" s="11">
        <f t="shared" si="576"/>
        <v>9.1666666666666661</v>
      </c>
      <c r="M197" s="7">
        <f t="shared" si="577"/>
        <v>42562</v>
      </c>
      <c r="N197" s="8" t="str">
        <f t="shared" ref="N197:N260" si="849">CHOOSE(WEEKDAY(M197,2),"lun","mar","mer","gio","ven","sab","dom")</f>
        <v>lun</v>
      </c>
      <c r="O197" s="77">
        <v>36</v>
      </c>
      <c r="P197" s="16">
        <v>36</v>
      </c>
      <c r="Q197" s="33">
        <f t="shared" si="578"/>
        <v>1</v>
      </c>
      <c r="R197" s="11">
        <f t="shared" si="579"/>
        <v>10</v>
      </c>
      <c r="S197" s="32">
        <f t="shared" si="843"/>
        <v>9.0909090909090981E-2</v>
      </c>
      <c r="T197" s="62">
        <v>49</v>
      </c>
      <c r="U197" s="72">
        <v>0</v>
      </c>
      <c r="V197" s="68"/>
      <c r="W197" s="28" t="str">
        <f t="shared" ref="W197:W260" si="850">IF(AC197&lt;=T197,"OK","AUMENTA")</f>
        <v>AUMENTA</v>
      </c>
      <c r="X197" s="37">
        <f t="shared" ref="X197" si="851">+Y197+10</f>
        <v>126.27</v>
      </c>
      <c r="Y197" s="37">
        <f t="shared" ref="Y197" si="852">+Z197+10</f>
        <v>116.27</v>
      </c>
      <c r="Z197" s="37">
        <f t="shared" ref="Z197" si="853">+AA197+10</f>
        <v>106.27</v>
      </c>
      <c r="AA197" s="37">
        <f t="shared" ref="AA197" si="854">+AB197+10</f>
        <v>96.27</v>
      </c>
      <c r="AB197" s="37">
        <f t="shared" si="584"/>
        <v>86.27</v>
      </c>
      <c r="AC197" s="37">
        <f t="shared" si="585"/>
        <v>76.27</v>
      </c>
      <c r="AD197" s="43">
        <v>1</v>
      </c>
      <c r="AE197" s="44">
        <f t="shared" si="586"/>
        <v>76.27</v>
      </c>
      <c r="AF197" s="13">
        <f t="shared" si="587"/>
        <v>86.27</v>
      </c>
      <c r="AG197" s="13">
        <f t="shared" si="588"/>
        <v>101.27</v>
      </c>
      <c r="AH197" s="13">
        <f t="shared" si="589"/>
        <v>116.27</v>
      </c>
      <c r="AI197" s="13">
        <f t="shared" si="590"/>
        <v>131.26999999999998</v>
      </c>
      <c r="AJ197" s="13">
        <f t="shared" si="591"/>
        <v>146.26999999999998</v>
      </c>
    </row>
    <row r="198" spans="1:36" ht="15" x14ac:dyDescent="0.25">
      <c r="A198" s="7">
        <f t="shared" si="848"/>
        <v>42563</v>
      </c>
      <c r="B198" s="8" t="str">
        <f t="shared" si="838"/>
        <v>mar</v>
      </c>
      <c r="C198" s="8">
        <f t="shared" si="839"/>
        <v>28</v>
      </c>
      <c r="D198" s="8">
        <f t="shared" si="840"/>
        <v>12</v>
      </c>
      <c r="E198" s="8">
        <f t="shared" si="841"/>
        <v>7</v>
      </c>
      <c r="F198" s="9">
        <f t="shared" si="842"/>
        <v>2016</v>
      </c>
      <c r="G198" s="7">
        <f t="shared" si="824"/>
        <v>42199</v>
      </c>
      <c r="H198" s="8" t="str">
        <f t="shared" si="833"/>
        <v>mar</v>
      </c>
      <c r="I198" s="57">
        <v>9</v>
      </c>
      <c r="J198" s="10">
        <v>36</v>
      </c>
      <c r="K198" s="33">
        <f t="shared" ref="K198:K261" si="855">+I198/J198</f>
        <v>0.25</v>
      </c>
      <c r="L198" s="11">
        <f t="shared" ref="L198:L261" si="856">+I198/J198*10</f>
        <v>2.5</v>
      </c>
      <c r="M198" s="7">
        <f t="shared" ref="M198:M261" si="857">+M197+1</f>
        <v>42563</v>
      </c>
      <c r="N198" s="8" t="str">
        <f t="shared" si="849"/>
        <v>mar</v>
      </c>
      <c r="O198" s="77">
        <v>33</v>
      </c>
      <c r="P198" s="16">
        <v>36</v>
      </c>
      <c r="Q198" s="33">
        <f t="shared" ref="Q198:Q261" si="858">+O198/P198</f>
        <v>0.91666666666666663</v>
      </c>
      <c r="R198" s="11">
        <f t="shared" ref="R198:R261" si="859">+O198/P198*10</f>
        <v>9.1666666666666661</v>
      </c>
      <c r="S198" s="32">
        <f t="shared" si="843"/>
        <v>2.6666666666666665</v>
      </c>
      <c r="T198" s="62">
        <v>49</v>
      </c>
      <c r="U198" s="72">
        <v>0</v>
      </c>
      <c r="V198" s="68"/>
      <c r="W198" s="28" t="str">
        <f t="shared" si="850"/>
        <v>AUMENTA</v>
      </c>
      <c r="X198" s="37">
        <f t="shared" ref="X198" si="860">+Y198+10</f>
        <v>120.66437500000001</v>
      </c>
      <c r="Y198" s="37">
        <f t="shared" ref="Y198" si="861">+Z198+10</f>
        <v>110.66437500000001</v>
      </c>
      <c r="Z198" s="37">
        <f t="shared" ref="Z198" si="862">+AA198+10</f>
        <v>100.66437500000001</v>
      </c>
      <c r="AA198" s="37">
        <f t="shared" ref="AA198" si="863">+AB198+10</f>
        <v>90.664375000000007</v>
      </c>
      <c r="AB198" s="37">
        <f t="shared" ref="AB198:AB261" si="864">+AC198+10</f>
        <v>80.664375000000007</v>
      </c>
      <c r="AC198" s="37">
        <f t="shared" ref="AC198:AC261" si="865">CHOOSE(AD198,AE198,AF198,AG198,AH198,AI198,AJ198)</f>
        <v>70.664375000000007</v>
      </c>
      <c r="AD198" s="43">
        <v>1</v>
      </c>
      <c r="AE198" s="44">
        <f t="shared" ref="AE198:AE261" si="866">(0.2727*$R198^2+1.5*$R198+34)</f>
        <v>70.664375000000007</v>
      </c>
      <c r="AF198" s="13">
        <f t="shared" ref="AF198:AF261" si="867">(0.2727*R198^2+2*R198+39)</f>
        <v>80.247708333333335</v>
      </c>
      <c r="AG198" s="13">
        <f t="shared" ref="AG198:AG261" si="868">(0.2727*R198^2+3*R198+44)</f>
        <v>94.414375000000007</v>
      </c>
      <c r="AH198" s="13">
        <f t="shared" ref="AH198:AH261" si="869">(0.2727*R198^2+4*R198+49)</f>
        <v>108.58104166666666</v>
      </c>
      <c r="AI198" s="13">
        <f t="shared" ref="AI198:AI261" si="870">(0.2727*R198^2+4.5*R198+59)</f>
        <v>123.16437500000001</v>
      </c>
      <c r="AJ198" s="13">
        <f t="shared" ref="AJ198:AJ261" si="871">(0.2727*R198^2+5*R198+69)</f>
        <v>137.74770833333332</v>
      </c>
    </row>
    <row r="199" spans="1:36" ht="15" x14ac:dyDescent="0.25">
      <c r="A199" s="7">
        <f t="shared" si="848"/>
        <v>42564</v>
      </c>
      <c r="B199" s="8" t="str">
        <f t="shared" si="838"/>
        <v>mer</v>
      </c>
      <c r="C199" s="8">
        <f t="shared" si="839"/>
        <v>28</v>
      </c>
      <c r="D199" s="8">
        <f t="shared" si="840"/>
        <v>13</v>
      </c>
      <c r="E199" s="8">
        <f t="shared" si="841"/>
        <v>7</v>
      </c>
      <c r="F199" s="9">
        <f t="shared" si="842"/>
        <v>2016</v>
      </c>
      <c r="G199" s="7">
        <f t="shared" si="824"/>
        <v>42200</v>
      </c>
      <c r="H199" s="8" t="str">
        <f t="shared" si="833"/>
        <v>mer</v>
      </c>
      <c r="I199" s="57">
        <v>11</v>
      </c>
      <c r="J199" s="10">
        <v>36</v>
      </c>
      <c r="K199" s="33">
        <f t="shared" si="855"/>
        <v>0.30555555555555558</v>
      </c>
      <c r="L199" s="11">
        <f t="shared" si="856"/>
        <v>3.0555555555555558</v>
      </c>
      <c r="M199" s="7">
        <f t="shared" si="857"/>
        <v>42564</v>
      </c>
      <c r="N199" s="8" t="str">
        <f t="shared" si="849"/>
        <v>mer</v>
      </c>
      <c r="O199" s="77">
        <v>35</v>
      </c>
      <c r="P199" s="16">
        <v>36</v>
      </c>
      <c r="Q199" s="33">
        <f t="shared" si="858"/>
        <v>0.97222222222222221</v>
      </c>
      <c r="R199" s="11">
        <f t="shared" si="859"/>
        <v>9.7222222222222214</v>
      </c>
      <c r="S199" s="32">
        <f t="shared" si="843"/>
        <v>2.1818181818181817</v>
      </c>
      <c r="T199" s="62">
        <v>49</v>
      </c>
      <c r="U199" s="72">
        <v>0</v>
      </c>
      <c r="V199" s="68"/>
      <c r="W199" s="28" t="str">
        <f t="shared" si="850"/>
        <v>AUMENTA</v>
      </c>
      <c r="X199" s="37">
        <f t="shared" ref="X199" si="872">+Y199+10</f>
        <v>124.359375</v>
      </c>
      <c r="Y199" s="37">
        <f t="shared" ref="Y199" si="873">+Z199+10</f>
        <v>114.359375</v>
      </c>
      <c r="Z199" s="37">
        <f t="shared" ref="Z199" si="874">+AA199+10</f>
        <v>104.359375</v>
      </c>
      <c r="AA199" s="37">
        <f t="shared" ref="AA199" si="875">+AB199+10</f>
        <v>94.359375</v>
      </c>
      <c r="AB199" s="37">
        <f t="shared" si="864"/>
        <v>84.359375</v>
      </c>
      <c r="AC199" s="37">
        <f t="shared" si="865"/>
        <v>74.359375</v>
      </c>
      <c r="AD199" s="43">
        <v>1</v>
      </c>
      <c r="AE199" s="44">
        <f t="shared" si="866"/>
        <v>74.359375</v>
      </c>
      <c r="AF199" s="13">
        <f t="shared" si="867"/>
        <v>84.220486111111114</v>
      </c>
      <c r="AG199" s="13">
        <f t="shared" si="868"/>
        <v>98.942708333333329</v>
      </c>
      <c r="AH199" s="13">
        <f t="shared" si="869"/>
        <v>113.66493055555554</v>
      </c>
      <c r="AI199" s="13">
        <f t="shared" si="870"/>
        <v>128.52604166666666</v>
      </c>
      <c r="AJ199" s="13">
        <f t="shared" si="871"/>
        <v>143.38715277777777</v>
      </c>
    </row>
    <row r="200" spans="1:36" ht="15" x14ac:dyDescent="0.25">
      <c r="A200" s="7">
        <f t="shared" si="848"/>
        <v>42565</v>
      </c>
      <c r="B200" s="8" t="str">
        <f t="shared" si="838"/>
        <v>gio</v>
      </c>
      <c r="C200" s="8">
        <f t="shared" si="839"/>
        <v>28</v>
      </c>
      <c r="D200" s="8">
        <f t="shared" si="840"/>
        <v>14</v>
      </c>
      <c r="E200" s="8">
        <f t="shared" si="841"/>
        <v>7</v>
      </c>
      <c r="F200" s="9">
        <f t="shared" si="842"/>
        <v>2016</v>
      </c>
      <c r="G200" s="7">
        <f t="shared" si="824"/>
        <v>42201</v>
      </c>
      <c r="H200" s="8" t="str">
        <f t="shared" si="833"/>
        <v>gio</v>
      </c>
      <c r="I200" s="57">
        <v>7</v>
      </c>
      <c r="J200" s="10">
        <v>36</v>
      </c>
      <c r="K200" s="33">
        <f t="shared" si="855"/>
        <v>0.19444444444444445</v>
      </c>
      <c r="L200" s="11">
        <f t="shared" si="856"/>
        <v>1.9444444444444444</v>
      </c>
      <c r="M200" s="7">
        <f t="shared" si="857"/>
        <v>42565</v>
      </c>
      <c r="N200" s="8" t="str">
        <f t="shared" si="849"/>
        <v>gio</v>
      </c>
      <c r="O200" s="77">
        <v>34</v>
      </c>
      <c r="P200" s="16">
        <v>36</v>
      </c>
      <c r="Q200" s="33">
        <f t="shared" si="858"/>
        <v>0.94444444444444442</v>
      </c>
      <c r="R200" s="11">
        <f t="shared" si="859"/>
        <v>9.4444444444444446</v>
      </c>
      <c r="S200" s="32">
        <f t="shared" si="843"/>
        <v>3.8571428571428572</v>
      </c>
      <c r="T200" s="62">
        <v>49</v>
      </c>
      <c r="U200" s="72">
        <v>0</v>
      </c>
      <c r="V200" s="68"/>
      <c r="W200" s="28" t="str">
        <f t="shared" si="850"/>
        <v>AUMENTA</v>
      </c>
      <c r="X200" s="37">
        <f t="shared" ref="X200" si="876">+Y200+10</f>
        <v>122.49083333333334</v>
      </c>
      <c r="Y200" s="37">
        <f t="shared" ref="Y200" si="877">+Z200+10</f>
        <v>112.49083333333334</v>
      </c>
      <c r="Z200" s="37">
        <f t="shared" ref="Z200" si="878">+AA200+10</f>
        <v>102.49083333333334</v>
      </c>
      <c r="AA200" s="37">
        <f t="shared" ref="AA200" si="879">+AB200+10</f>
        <v>92.490833333333342</v>
      </c>
      <c r="AB200" s="37">
        <f t="shared" si="864"/>
        <v>82.490833333333342</v>
      </c>
      <c r="AC200" s="37">
        <f t="shared" si="865"/>
        <v>72.490833333333342</v>
      </c>
      <c r="AD200" s="43">
        <v>1</v>
      </c>
      <c r="AE200" s="44">
        <f t="shared" si="866"/>
        <v>72.490833333333342</v>
      </c>
      <c r="AF200" s="13">
        <f t="shared" si="867"/>
        <v>82.213055555555556</v>
      </c>
      <c r="AG200" s="13">
        <f t="shared" si="868"/>
        <v>96.657499999999999</v>
      </c>
      <c r="AH200" s="13">
        <f t="shared" si="869"/>
        <v>111.10194444444444</v>
      </c>
      <c r="AI200" s="13">
        <f t="shared" si="870"/>
        <v>125.82416666666667</v>
      </c>
      <c r="AJ200" s="13">
        <f t="shared" si="871"/>
        <v>140.54638888888888</v>
      </c>
    </row>
    <row r="201" spans="1:36" ht="15" x14ac:dyDescent="0.25">
      <c r="A201" s="7">
        <f t="shared" si="848"/>
        <v>42566</v>
      </c>
      <c r="B201" s="8" t="str">
        <f t="shared" si="838"/>
        <v>ven</v>
      </c>
      <c r="C201" s="8">
        <f t="shared" si="839"/>
        <v>28</v>
      </c>
      <c r="D201" s="8">
        <f t="shared" si="840"/>
        <v>15</v>
      </c>
      <c r="E201" s="8">
        <f t="shared" si="841"/>
        <v>7</v>
      </c>
      <c r="F201" s="9">
        <f t="shared" si="842"/>
        <v>2016</v>
      </c>
      <c r="G201" s="7">
        <f t="shared" si="824"/>
        <v>42202</v>
      </c>
      <c r="H201" s="8" t="str">
        <f t="shared" si="833"/>
        <v>ven</v>
      </c>
      <c r="I201" s="57">
        <v>9</v>
      </c>
      <c r="J201" s="10">
        <v>36</v>
      </c>
      <c r="K201" s="33">
        <f t="shared" si="855"/>
        <v>0.25</v>
      </c>
      <c r="L201" s="11">
        <f t="shared" si="856"/>
        <v>2.5</v>
      </c>
      <c r="M201" s="7">
        <f t="shared" si="857"/>
        <v>42566</v>
      </c>
      <c r="N201" s="8" t="str">
        <f t="shared" si="849"/>
        <v>ven</v>
      </c>
      <c r="O201" s="77">
        <v>20</v>
      </c>
      <c r="P201" s="16">
        <v>36</v>
      </c>
      <c r="Q201" s="33">
        <f t="shared" si="858"/>
        <v>0.55555555555555558</v>
      </c>
      <c r="R201" s="11">
        <f t="shared" si="859"/>
        <v>5.5555555555555554</v>
      </c>
      <c r="S201" s="32">
        <f t="shared" si="843"/>
        <v>1.2222222222222221</v>
      </c>
      <c r="T201" s="62">
        <v>49</v>
      </c>
      <c r="U201" s="72">
        <v>0</v>
      </c>
      <c r="V201" s="68"/>
      <c r="W201" s="28" t="str">
        <f t="shared" si="850"/>
        <v>AUMENTA</v>
      </c>
      <c r="X201" s="37">
        <f t="shared" ref="X201" si="880">+Y201+10</f>
        <v>100.75</v>
      </c>
      <c r="Y201" s="37">
        <f t="shared" ref="Y201" si="881">+Z201+10</f>
        <v>90.75</v>
      </c>
      <c r="Z201" s="37">
        <f t="shared" ref="Z201" si="882">+AA201+10</f>
        <v>80.75</v>
      </c>
      <c r="AA201" s="37">
        <f t="shared" ref="AA201" si="883">+AB201+10</f>
        <v>70.75</v>
      </c>
      <c r="AB201" s="37">
        <f t="shared" si="864"/>
        <v>60.75</v>
      </c>
      <c r="AC201" s="37">
        <f t="shared" si="865"/>
        <v>50.75</v>
      </c>
      <c r="AD201" s="43">
        <v>1</v>
      </c>
      <c r="AE201" s="44">
        <f t="shared" si="866"/>
        <v>50.75</v>
      </c>
      <c r="AF201" s="13">
        <f t="shared" si="867"/>
        <v>58.527777777777779</v>
      </c>
      <c r="AG201" s="13">
        <f t="shared" si="868"/>
        <v>69.083333333333329</v>
      </c>
      <c r="AH201" s="13">
        <f t="shared" si="869"/>
        <v>79.638888888888886</v>
      </c>
      <c r="AI201" s="13">
        <f t="shared" si="870"/>
        <v>92.416666666666657</v>
      </c>
      <c r="AJ201" s="13">
        <f t="shared" si="871"/>
        <v>105.19444444444444</v>
      </c>
    </row>
    <row r="202" spans="1:36" ht="15" x14ac:dyDescent="0.25">
      <c r="A202" s="7">
        <f t="shared" si="848"/>
        <v>42567</v>
      </c>
      <c r="B202" s="8" t="str">
        <f t="shared" si="838"/>
        <v>sab</v>
      </c>
      <c r="C202" s="8">
        <f t="shared" si="839"/>
        <v>28</v>
      </c>
      <c r="D202" s="8">
        <f t="shared" si="840"/>
        <v>16</v>
      </c>
      <c r="E202" s="8">
        <f t="shared" si="841"/>
        <v>7</v>
      </c>
      <c r="F202" s="9">
        <f t="shared" si="842"/>
        <v>2016</v>
      </c>
      <c r="G202" s="7">
        <f t="shared" si="824"/>
        <v>42203</v>
      </c>
      <c r="H202" s="8" t="str">
        <f t="shared" si="833"/>
        <v>sab</v>
      </c>
      <c r="I202" s="57">
        <v>19</v>
      </c>
      <c r="J202" s="10">
        <v>36</v>
      </c>
      <c r="K202" s="33">
        <f t="shared" si="855"/>
        <v>0.52777777777777779</v>
      </c>
      <c r="L202" s="11">
        <f t="shared" si="856"/>
        <v>5.2777777777777777</v>
      </c>
      <c r="M202" s="7">
        <f t="shared" si="857"/>
        <v>42567</v>
      </c>
      <c r="N202" s="8" t="str">
        <f t="shared" si="849"/>
        <v>sab</v>
      </c>
      <c r="O202" s="77">
        <v>22</v>
      </c>
      <c r="P202" s="16">
        <v>36</v>
      </c>
      <c r="Q202" s="33">
        <f t="shared" si="858"/>
        <v>0.61111111111111116</v>
      </c>
      <c r="R202" s="11">
        <f t="shared" si="859"/>
        <v>6.1111111111111116</v>
      </c>
      <c r="S202" s="32">
        <f t="shared" si="843"/>
        <v>0.15789473684210537</v>
      </c>
      <c r="T202" s="62">
        <v>49</v>
      </c>
      <c r="U202" s="72">
        <v>0</v>
      </c>
      <c r="V202" s="68"/>
      <c r="W202" s="28" t="str">
        <f t="shared" si="850"/>
        <v>AUMENTA</v>
      </c>
      <c r="X202" s="37">
        <f t="shared" ref="X202" si="884">+Y202+10</f>
        <v>103.35083333333333</v>
      </c>
      <c r="Y202" s="37">
        <f t="shared" ref="Y202" si="885">+Z202+10</f>
        <v>93.350833333333327</v>
      </c>
      <c r="Z202" s="37">
        <f t="shared" ref="Z202" si="886">+AA202+10</f>
        <v>83.350833333333327</v>
      </c>
      <c r="AA202" s="37">
        <f t="shared" ref="AA202" si="887">+AB202+10</f>
        <v>73.350833333333327</v>
      </c>
      <c r="AB202" s="37">
        <f t="shared" si="864"/>
        <v>63.350833333333334</v>
      </c>
      <c r="AC202" s="37">
        <f t="shared" si="865"/>
        <v>53.350833333333334</v>
      </c>
      <c r="AD202" s="43">
        <v>1</v>
      </c>
      <c r="AE202" s="44">
        <f t="shared" si="866"/>
        <v>53.350833333333334</v>
      </c>
      <c r="AF202" s="13">
        <f t="shared" si="867"/>
        <v>61.406388888888891</v>
      </c>
      <c r="AG202" s="13">
        <f t="shared" si="868"/>
        <v>72.517500000000013</v>
      </c>
      <c r="AH202" s="13">
        <f t="shared" si="869"/>
        <v>83.628611111111113</v>
      </c>
      <c r="AI202" s="13">
        <f t="shared" si="870"/>
        <v>96.68416666666667</v>
      </c>
      <c r="AJ202" s="13">
        <f t="shared" si="871"/>
        <v>109.73972222222223</v>
      </c>
    </row>
    <row r="203" spans="1:36" ht="15" x14ac:dyDescent="0.25">
      <c r="A203" s="7">
        <f t="shared" si="848"/>
        <v>42568</v>
      </c>
      <c r="B203" s="8" t="str">
        <f t="shared" si="838"/>
        <v>dom</v>
      </c>
      <c r="C203" s="8">
        <f t="shared" si="839"/>
        <v>28</v>
      </c>
      <c r="D203" s="8">
        <f t="shared" si="840"/>
        <v>17</v>
      </c>
      <c r="E203" s="8">
        <f t="shared" si="841"/>
        <v>7</v>
      </c>
      <c r="F203" s="9">
        <f t="shared" si="842"/>
        <v>2016</v>
      </c>
      <c r="G203" s="7">
        <f t="shared" si="824"/>
        <v>42204</v>
      </c>
      <c r="H203" s="8" t="str">
        <f t="shared" si="833"/>
        <v>dom</v>
      </c>
      <c r="I203" s="57">
        <v>4</v>
      </c>
      <c r="J203" s="10">
        <v>36</v>
      </c>
      <c r="K203" s="33">
        <f t="shared" si="855"/>
        <v>0.1111111111111111</v>
      </c>
      <c r="L203" s="11">
        <f t="shared" si="856"/>
        <v>1.1111111111111112</v>
      </c>
      <c r="M203" s="7">
        <f t="shared" si="857"/>
        <v>42568</v>
      </c>
      <c r="N203" s="8" t="str">
        <f t="shared" si="849"/>
        <v>dom</v>
      </c>
      <c r="O203" s="77">
        <v>25</v>
      </c>
      <c r="P203" s="16">
        <v>36</v>
      </c>
      <c r="Q203" s="33">
        <f t="shared" si="858"/>
        <v>0.69444444444444442</v>
      </c>
      <c r="R203" s="11">
        <f t="shared" si="859"/>
        <v>6.9444444444444446</v>
      </c>
      <c r="S203" s="32">
        <f t="shared" si="843"/>
        <v>5.25</v>
      </c>
      <c r="T203" s="62">
        <v>49</v>
      </c>
      <c r="U203" s="72">
        <v>0</v>
      </c>
      <c r="V203" s="68"/>
      <c r="W203" s="28" t="str">
        <f t="shared" si="850"/>
        <v>AUMENTA</v>
      </c>
      <c r="X203" s="37">
        <f t="shared" ref="X203" si="888">+Y203+10</f>
        <v>107.56770833333334</v>
      </c>
      <c r="Y203" s="37">
        <f t="shared" ref="Y203" si="889">+Z203+10</f>
        <v>97.567708333333343</v>
      </c>
      <c r="Z203" s="37">
        <f t="shared" ref="Z203" si="890">+AA203+10</f>
        <v>87.567708333333343</v>
      </c>
      <c r="AA203" s="37">
        <f t="shared" ref="AA203" si="891">+AB203+10</f>
        <v>77.567708333333343</v>
      </c>
      <c r="AB203" s="37">
        <f t="shared" si="864"/>
        <v>67.567708333333343</v>
      </c>
      <c r="AC203" s="37">
        <f t="shared" si="865"/>
        <v>57.567708333333336</v>
      </c>
      <c r="AD203" s="43">
        <v>1</v>
      </c>
      <c r="AE203" s="44">
        <f t="shared" si="866"/>
        <v>57.567708333333336</v>
      </c>
      <c r="AF203" s="13">
        <f t="shared" si="867"/>
        <v>66.039930555555557</v>
      </c>
      <c r="AG203" s="13">
        <f t="shared" si="868"/>
        <v>77.984375</v>
      </c>
      <c r="AH203" s="13">
        <f t="shared" si="869"/>
        <v>89.928819444444443</v>
      </c>
      <c r="AI203" s="13">
        <f t="shared" si="870"/>
        <v>103.40104166666667</v>
      </c>
      <c r="AJ203" s="13">
        <f t="shared" si="871"/>
        <v>116.87326388888889</v>
      </c>
    </row>
    <row r="204" spans="1:36" ht="15" x14ac:dyDescent="0.25">
      <c r="A204" s="7">
        <f t="shared" si="848"/>
        <v>42569</v>
      </c>
      <c r="B204" s="8" t="str">
        <f t="shared" si="838"/>
        <v>lun</v>
      </c>
      <c r="C204" s="8">
        <f t="shared" si="839"/>
        <v>29</v>
      </c>
      <c r="D204" s="8">
        <f t="shared" si="840"/>
        <v>18</v>
      </c>
      <c r="E204" s="8">
        <f t="shared" si="841"/>
        <v>7</v>
      </c>
      <c r="F204" s="9">
        <f t="shared" si="842"/>
        <v>2016</v>
      </c>
      <c r="G204" s="7">
        <f t="shared" si="824"/>
        <v>42205</v>
      </c>
      <c r="H204" s="8" t="str">
        <f t="shared" si="833"/>
        <v>lun</v>
      </c>
      <c r="I204" s="57">
        <v>2</v>
      </c>
      <c r="J204" s="10">
        <v>36</v>
      </c>
      <c r="K204" s="33">
        <f t="shared" si="855"/>
        <v>5.5555555555555552E-2</v>
      </c>
      <c r="L204" s="11">
        <f t="shared" si="856"/>
        <v>0.55555555555555558</v>
      </c>
      <c r="M204" s="7">
        <f t="shared" si="857"/>
        <v>42569</v>
      </c>
      <c r="N204" s="8" t="str">
        <f t="shared" si="849"/>
        <v>lun</v>
      </c>
      <c r="O204" s="77">
        <v>23</v>
      </c>
      <c r="P204" s="16">
        <v>36</v>
      </c>
      <c r="Q204" s="33">
        <f t="shared" si="858"/>
        <v>0.63888888888888884</v>
      </c>
      <c r="R204" s="11">
        <f t="shared" si="859"/>
        <v>6.3888888888888884</v>
      </c>
      <c r="S204" s="32">
        <f t="shared" si="843"/>
        <v>10.499999999999998</v>
      </c>
      <c r="T204" s="62">
        <v>49</v>
      </c>
      <c r="U204" s="72">
        <v>0</v>
      </c>
      <c r="V204" s="68"/>
      <c r="W204" s="28" t="str">
        <f t="shared" si="850"/>
        <v>AUMENTA</v>
      </c>
      <c r="X204" s="37">
        <f t="shared" ref="X204" si="892">+Y204+10</f>
        <v>104.71437499999999</v>
      </c>
      <c r="Y204" s="37">
        <f t="shared" ref="Y204" si="893">+Z204+10</f>
        <v>94.71437499999999</v>
      </c>
      <c r="Z204" s="37">
        <f t="shared" ref="Z204" si="894">+AA204+10</f>
        <v>84.71437499999999</v>
      </c>
      <c r="AA204" s="37">
        <f t="shared" ref="AA204" si="895">+AB204+10</f>
        <v>74.71437499999999</v>
      </c>
      <c r="AB204" s="37">
        <f t="shared" si="864"/>
        <v>64.71437499999999</v>
      </c>
      <c r="AC204" s="37">
        <f t="shared" si="865"/>
        <v>54.714374999999997</v>
      </c>
      <c r="AD204" s="43">
        <v>1</v>
      </c>
      <c r="AE204" s="44">
        <f t="shared" si="866"/>
        <v>54.714374999999997</v>
      </c>
      <c r="AF204" s="13">
        <f t="shared" si="867"/>
        <v>62.908819444444447</v>
      </c>
      <c r="AG204" s="13">
        <f t="shared" si="868"/>
        <v>74.297708333333333</v>
      </c>
      <c r="AH204" s="13">
        <f t="shared" si="869"/>
        <v>85.686597222222218</v>
      </c>
      <c r="AI204" s="13">
        <f t="shared" si="870"/>
        <v>98.881041666666661</v>
      </c>
      <c r="AJ204" s="13">
        <f t="shared" si="871"/>
        <v>112.0754861111111</v>
      </c>
    </row>
    <row r="205" spans="1:36" ht="15" x14ac:dyDescent="0.25">
      <c r="A205" s="7">
        <f t="shared" si="848"/>
        <v>42570</v>
      </c>
      <c r="B205" s="8" t="str">
        <f t="shared" si="838"/>
        <v>mar</v>
      </c>
      <c r="C205" s="8">
        <f t="shared" si="839"/>
        <v>29</v>
      </c>
      <c r="D205" s="8">
        <f t="shared" si="840"/>
        <v>19</v>
      </c>
      <c r="E205" s="8">
        <f t="shared" si="841"/>
        <v>7</v>
      </c>
      <c r="F205" s="9">
        <f t="shared" si="842"/>
        <v>2016</v>
      </c>
      <c r="G205" s="7">
        <f t="shared" si="824"/>
        <v>42206</v>
      </c>
      <c r="H205" s="8" t="str">
        <f t="shared" si="833"/>
        <v>mar</v>
      </c>
      <c r="I205" s="57">
        <v>19</v>
      </c>
      <c r="J205" s="10">
        <v>36</v>
      </c>
      <c r="K205" s="33">
        <f t="shared" si="855"/>
        <v>0.52777777777777779</v>
      </c>
      <c r="L205" s="11">
        <f t="shared" si="856"/>
        <v>5.2777777777777777</v>
      </c>
      <c r="M205" s="7">
        <f t="shared" si="857"/>
        <v>42570</v>
      </c>
      <c r="N205" s="8" t="str">
        <f t="shared" si="849"/>
        <v>mar</v>
      </c>
      <c r="O205" s="77">
        <v>31</v>
      </c>
      <c r="P205" s="16">
        <v>36</v>
      </c>
      <c r="Q205" s="33">
        <f t="shared" si="858"/>
        <v>0.86111111111111116</v>
      </c>
      <c r="R205" s="11">
        <f t="shared" si="859"/>
        <v>8.6111111111111107</v>
      </c>
      <c r="S205" s="32">
        <f t="shared" si="843"/>
        <v>0.63157894736842102</v>
      </c>
      <c r="T205" s="62">
        <v>49</v>
      </c>
      <c r="U205" s="72">
        <v>0</v>
      </c>
      <c r="V205" s="68"/>
      <c r="W205" s="28" t="str">
        <f t="shared" si="850"/>
        <v>AUMENTA</v>
      </c>
      <c r="X205" s="37">
        <f t="shared" ref="X205" si="896">+Y205+10</f>
        <v>117.13770833333334</v>
      </c>
      <c r="Y205" s="37">
        <f t="shared" ref="Y205" si="897">+Z205+10</f>
        <v>107.13770833333334</v>
      </c>
      <c r="Z205" s="37">
        <f t="shared" ref="Z205" si="898">+AA205+10</f>
        <v>97.137708333333336</v>
      </c>
      <c r="AA205" s="37">
        <f t="shared" ref="AA205" si="899">+AB205+10</f>
        <v>87.137708333333336</v>
      </c>
      <c r="AB205" s="37">
        <f t="shared" si="864"/>
        <v>77.137708333333336</v>
      </c>
      <c r="AC205" s="37">
        <f t="shared" si="865"/>
        <v>67.137708333333336</v>
      </c>
      <c r="AD205" s="43">
        <v>1</v>
      </c>
      <c r="AE205" s="44">
        <f t="shared" si="866"/>
        <v>67.137708333333336</v>
      </c>
      <c r="AF205" s="13">
        <f t="shared" si="867"/>
        <v>76.443263888888879</v>
      </c>
      <c r="AG205" s="13">
        <f t="shared" si="868"/>
        <v>90.054374999999993</v>
      </c>
      <c r="AH205" s="13">
        <f t="shared" si="869"/>
        <v>103.66548611111111</v>
      </c>
      <c r="AI205" s="13">
        <f t="shared" si="870"/>
        <v>117.97104166666666</v>
      </c>
      <c r="AJ205" s="13">
        <f t="shared" si="871"/>
        <v>132.27659722222222</v>
      </c>
    </row>
    <row r="206" spans="1:36" ht="15" x14ac:dyDescent="0.25">
      <c r="A206" s="7">
        <f t="shared" si="848"/>
        <v>42571</v>
      </c>
      <c r="B206" s="8" t="str">
        <f t="shared" si="838"/>
        <v>mer</v>
      </c>
      <c r="C206" s="8">
        <f t="shared" si="839"/>
        <v>29</v>
      </c>
      <c r="D206" s="8">
        <f t="shared" si="840"/>
        <v>20</v>
      </c>
      <c r="E206" s="8">
        <f t="shared" si="841"/>
        <v>7</v>
      </c>
      <c r="F206" s="9">
        <f t="shared" si="842"/>
        <v>2016</v>
      </c>
      <c r="G206" s="7">
        <f t="shared" si="824"/>
        <v>42207</v>
      </c>
      <c r="H206" s="8" t="str">
        <f t="shared" si="833"/>
        <v>mer</v>
      </c>
      <c r="I206" s="57">
        <v>9</v>
      </c>
      <c r="J206" s="10">
        <v>36</v>
      </c>
      <c r="K206" s="33">
        <f t="shared" si="855"/>
        <v>0.25</v>
      </c>
      <c r="L206" s="11">
        <f t="shared" si="856"/>
        <v>2.5</v>
      </c>
      <c r="M206" s="7">
        <f t="shared" si="857"/>
        <v>42571</v>
      </c>
      <c r="N206" s="8" t="str">
        <f t="shared" si="849"/>
        <v>mer</v>
      </c>
      <c r="O206" s="77">
        <v>22</v>
      </c>
      <c r="P206" s="16">
        <v>36</v>
      </c>
      <c r="Q206" s="33">
        <f t="shared" si="858"/>
        <v>0.61111111111111116</v>
      </c>
      <c r="R206" s="11">
        <f t="shared" si="859"/>
        <v>6.1111111111111116</v>
      </c>
      <c r="S206" s="32">
        <f t="shared" si="843"/>
        <v>1.4444444444444446</v>
      </c>
      <c r="T206" s="62">
        <v>49</v>
      </c>
      <c r="U206" s="72">
        <v>0</v>
      </c>
      <c r="V206" s="68"/>
      <c r="W206" s="28" t="str">
        <f t="shared" si="850"/>
        <v>AUMENTA</v>
      </c>
      <c r="X206" s="37">
        <f t="shared" ref="X206" si="900">+Y206+10</f>
        <v>103.35083333333333</v>
      </c>
      <c r="Y206" s="37">
        <f t="shared" ref="Y206" si="901">+Z206+10</f>
        <v>93.350833333333327</v>
      </c>
      <c r="Z206" s="37">
        <f t="shared" ref="Z206" si="902">+AA206+10</f>
        <v>83.350833333333327</v>
      </c>
      <c r="AA206" s="37">
        <f t="shared" ref="AA206" si="903">+AB206+10</f>
        <v>73.350833333333327</v>
      </c>
      <c r="AB206" s="37">
        <f t="shared" si="864"/>
        <v>63.350833333333334</v>
      </c>
      <c r="AC206" s="37">
        <f t="shared" si="865"/>
        <v>53.350833333333334</v>
      </c>
      <c r="AD206" s="43">
        <v>1</v>
      </c>
      <c r="AE206" s="44">
        <f t="shared" si="866"/>
        <v>53.350833333333334</v>
      </c>
      <c r="AF206" s="13">
        <f t="shared" si="867"/>
        <v>61.406388888888891</v>
      </c>
      <c r="AG206" s="13">
        <f t="shared" si="868"/>
        <v>72.517500000000013</v>
      </c>
      <c r="AH206" s="13">
        <f t="shared" si="869"/>
        <v>83.628611111111113</v>
      </c>
      <c r="AI206" s="13">
        <f t="shared" si="870"/>
        <v>96.68416666666667</v>
      </c>
      <c r="AJ206" s="13">
        <f t="shared" si="871"/>
        <v>109.73972222222223</v>
      </c>
    </row>
    <row r="207" spans="1:36" ht="15" x14ac:dyDescent="0.25">
      <c r="A207" s="7">
        <f t="shared" si="848"/>
        <v>42572</v>
      </c>
      <c r="B207" s="8" t="str">
        <f t="shared" si="838"/>
        <v>gio</v>
      </c>
      <c r="C207" s="8">
        <f t="shared" si="839"/>
        <v>29</v>
      </c>
      <c r="D207" s="8">
        <f t="shared" si="840"/>
        <v>21</v>
      </c>
      <c r="E207" s="8">
        <f t="shared" si="841"/>
        <v>7</v>
      </c>
      <c r="F207" s="9">
        <f t="shared" si="842"/>
        <v>2016</v>
      </c>
      <c r="G207" s="7">
        <f t="shared" si="824"/>
        <v>42208</v>
      </c>
      <c r="H207" s="8" t="str">
        <f t="shared" si="833"/>
        <v>gio</v>
      </c>
      <c r="I207" s="57">
        <v>10</v>
      </c>
      <c r="J207" s="10">
        <v>36</v>
      </c>
      <c r="K207" s="33">
        <f t="shared" si="855"/>
        <v>0.27777777777777779</v>
      </c>
      <c r="L207" s="11">
        <f t="shared" si="856"/>
        <v>2.7777777777777777</v>
      </c>
      <c r="M207" s="7">
        <f t="shared" si="857"/>
        <v>42572</v>
      </c>
      <c r="N207" s="8" t="str">
        <f t="shared" si="849"/>
        <v>gio</v>
      </c>
      <c r="O207" s="77">
        <v>20</v>
      </c>
      <c r="P207" s="16">
        <v>36</v>
      </c>
      <c r="Q207" s="33">
        <f t="shared" si="858"/>
        <v>0.55555555555555558</v>
      </c>
      <c r="R207" s="11">
        <f t="shared" si="859"/>
        <v>5.5555555555555554</v>
      </c>
      <c r="S207" s="32">
        <f t="shared" si="843"/>
        <v>1</v>
      </c>
      <c r="T207" s="62">
        <v>49</v>
      </c>
      <c r="U207" s="72">
        <v>0</v>
      </c>
      <c r="V207" s="68"/>
      <c r="W207" s="28" t="str">
        <f t="shared" si="850"/>
        <v>AUMENTA</v>
      </c>
      <c r="X207" s="37">
        <f t="shared" ref="X207" si="904">+Y207+10</f>
        <v>100.75</v>
      </c>
      <c r="Y207" s="37">
        <f t="shared" ref="Y207" si="905">+Z207+10</f>
        <v>90.75</v>
      </c>
      <c r="Z207" s="37">
        <f t="shared" ref="Z207" si="906">+AA207+10</f>
        <v>80.75</v>
      </c>
      <c r="AA207" s="37">
        <f t="shared" ref="AA207" si="907">+AB207+10</f>
        <v>70.75</v>
      </c>
      <c r="AB207" s="37">
        <f t="shared" si="864"/>
        <v>60.75</v>
      </c>
      <c r="AC207" s="37">
        <f t="shared" si="865"/>
        <v>50.75</v>
      </c>
      <c r="AD207" s="43">
        <v>1</v>
      </c>
      <c r="AE207" s="44">
        <f t="shared" si="866"/>
        <v>50.75</v>
      </c>
      <c r="AF207" s="13">
        <f t="shared" si="867"/>
        <v>58.527777777777779</v>
      </c>
      <c r="AG207" s="13">
        <f t="shared" si="868"/>
        <v>69.083333333333329</v>
      </c>
      <c r="AH207" s="13">
        <f t="shared" si="869"/>
        <v>79.638888888888886</v>
      </c>
      <c r="AI207" s="13">
        <f t="shared" si="870"/>
        <v>92.416666666666657</v>
      </c>
      <c r="AJ207" s="13">
        <f t="shared" si="871"/>
        <v>105.19444444444444</v>
      </c>
    </row>
    <row r="208" spans="1:36" ht="15" x14ac:dyDescent="0.25">
      <c r="A208" s="7">
        <f t="shared" si="848"/>
        <v>42573</v>
      </c>
      <c r="B208" s="8" t="str">
        <f t="shared" si="838"/>
        <v>ven</v>
      </c>
      <c r="C208" s="8">
        <f t="shared" si="839"/>
        <v>29</v>
      </c>
      <c r="D208" s="8">
        <f t="shared" si="840"/>
        <v>22</v>
      </c>
      <c r="E208" s="8">
        <f t="shared" si="841"/>
        <v>7</v>
      </c>
      <c r="F208" s="9">
        <f t="shared" si="842"/>
        <v>2016</v>
      </c>
      <c r="G208" s="7">
        <f t="shared" si="824"/>
        <v>42209</v>
      </c>
      <c r="H208" s="8" t="str">
        <f t="shared" si="833"/>
        <v>ven</v>
      </c>
      <c r="I208" s="57">
        <v>8</v>
      </c>
      <c r="J208" s="10">
        <v>36</v>
      </c>
      <c r="K208" s="33">
        <f t="shared" si="855"/>
        <v>0.22222222222222221</v>
      </c>
      <c r="L208" s="11">
        <f t="shared" si="856"/>
        <v>2.2222222222222223</v>
      </c>
      <c r="M208" s="7">
        <f t="shared" si="857"/>
        <v>42573</v>
      </c>
      <c r="N208" s="8" t="str">
        <f t="shared" si="849"/>
        <v>ven</v>
      </c>
      <c r="O208" s="77">
        <v>21</v>
      </c>
      <c r="P208" s="16">
        <v>36</v>
      </c>
      <c r="Q208" s="33">
        <f t="shared" si="858"/>
        <v>0.58333333333333337</v>
      </c>
      <c r="R208" s="11">
        <f t="shared" si="859"/>
        <v>5.8333333333333339</v>
      </c>
      <c r="S208" s="32">
        <f t="shared" si="843"/>
        <v>1.6250000000000002</v>
      </c>
      <c r="T208" s="62">
        <v>49</v>
      </c>
      <c r="U208" s="72">
        <v>0</v>
      </c>
      <c r="V208" s="68"/>
      <c r="W208" s="28" t="str">
        <f t="shared" si="850"/>
        <v>AUMENTA</v>
      </c>
      <c r="X208" s="37">
        <f t="shared" ref="X208" si="908">+Y208+10</f>
        <v>102.029375</v>
      </c>
      <c r="Y208" s="37">
        <f t="shared" ref="Y208" si="909">+Z208+10</f>
        <v>92.029375000000002</v>
      </c>
      <c r="Z208" s="37">
        <f t="shared" ref="Z208" si="910">+AA208+10</f>
        <v>82.029375000000002</v>
      </c>
      <c r="AA208" s="37">
        <f t="shared" ref="AA208" si="911">+AB208+10</f>
        <v>72.029375000000002</v>
      </c>
      <c r="AB208" s="37">
        <f t="shared" si="864"/>
        <v>62.029375000000002</v>
      </c>
      <c r="AC208" s="37">
        <f t="shared" si="865"/>
        <v>52.029375000000002</v>
      </c>
      <c r="AD208" s="43">
        <v>1</v>
      </c>
      <c r="AE208" s="44">
        <f t="shared" si="866"/>
        <v>52.029375000000002</v>
      </c>
      <c r="AF208" s="13">
        <f t="shared" si="867"/>
        <v>59.946041666666673</v>
      </c>
      <c r="AG208" s="13">
        <f t="shared" si="868"/>
        <v>70.779375000000002</v>
      </c>
      <c r="AH208" s="13">
        <f t="shared" si="869"/>
        <v>81.61270833333333</v>
      </c>
      <c r="AI208" s="13">
        <f t="shared" si="870"/>
        <v>94.529375000000002</v>
      </c>
      <c r="AJ208" s="13">
        <f t="shared" si="871"/>
        <v>107.44604166666667</v>
      </c>
    </row>
    <row r="209" spans="1:36" ht="15" x14ac:dyDescent="0.25">
      <c r="A209" s="7">
        <f t="shared" si="848"/>
        <v>42574</v>
      </c>
      <c r="B209" s="8" t="str">
        <f t="shared" si="838"/>
        <v>sab</v>
      </c>
      <c r="C209" s="8">
        <f t="shared" si="839"/>
        <v>29</v>
      </c>
      <c r="D209" s="8">
        <f t="shared" si="840"/>
        <v>23</v>
      </c>
      <c r="E209" s="8">
        <f t="shared" si="841"/>
        <v>7</v>
      </c>
      <c r="F209" s="9">
        <f t="shared" si="842"/>
        <v>2016</v>
      </c>
      <c r="G209" s="7">
        <f t="shared" si="824"/>
        <v>42210</v>
      </c>
      <c r="H209" s="8" t="str">
        <f t="shared" si="833"/>
        <v>sab</v>
      </c>
      <c r="I209" s="57">
        <v>9</v>
      </c>
      <c r="J209" s="10">
        <v>36</v>
      </c>
      <c r="K209" s="33">
        <f t="shared" si="855"/>
        <v>0.25</v>
      </c>
      <c r="L209" s="11">
        <f t="shared" si="856"/>
        <v>2.5</v>
      </c>
      <c r="M209" s="7">
        <f t="shared" si="857"/>
        <v>42574</v>
      </c>
      <c r="N209" s="8" t="str">
        <f t="shared" si="849"/>
        <v>sab</v>
      </c>
      <c r="O209" s="77">
        <v>24</v>
      </c>
      <c r="P209" s="16">
        <v>36</v>
      </c>
      <c r="Q209" s="33">
        <f t="shared" si="858"/>
        <v>0.66666666666666663</v>
      </c>
      <c r="R209" s="11">
        <f t="shared" si="859"/>
        <v>6.6666666666666661</v>
      </c>
      <c r="S209" s="32">
        <f t="shared" si="843"/>
        <v>1.6666666666666665</v>
      </c>
      <c r="T209" s="62">
        <v>49</v>
      </c>
      <c r="U209" s="72">
        <v>0</v>
      </c>
      <c r="V209" s="68"/>
      <c r="W209" s="28" t="str">
        <f t="shared" si="850"/>
        <v>AUMENTA</v>
      </c>
      <c r="X209" s="37">
        <f t="shared" ref="X209" si="912">+Y209+10</f>
        <v>106.12</v>
      </c>
      <c r="Y209" s="37">
        <f t="shared" ref="Y209" si="913">+Z209+10</f>
        <v>96.12</v>
      </c>
      <c r="Z209" s="37">
        <f t="shared" ref="Z209" si="914">+AA209+10</f>
        <v>86.12</v>
      </c>
      <c r="AA209" s="37">
        <f t="shared" ref="AA209" si="915">+AB209+10</f>
        <v>76.12</v>
      </c>
      <c r="AB209" s="37">
        <f t="shared" si="864"/>
        <v>66.12</v>
      </c>
      <c r="AC209" s="37">
        <f t="shared" si="865"/>
        <v>56.12</v>
      </c>
      <c r="AD209" s="43">
        <v>1</v>
      </c>
      <c r="AE209" s="44">
        <f t="shared" si="866"/>
        <v>56.12</v>
      </c>
      <c r="AF209" s="13">
        <f t="shared" si="867"/>
        <v>64.453333333333333</v>
      </c>
      <c r="AG209" s="13">
        <f t="shared" si="868"/>
        <v>76.12</v>
      </c>
      <c r="AH209" s="13">
        <f t="shared" si="869"/>
        <v>87.786666666666662</v>
      </c>
      <c r="AI209" s="13">
        <f t="shared" si="870"/>
        <v>101.11999999999999</v>
      </c>
      <c r="AJ209" s="13">
        <f t="shared" si="871"/>
        <v>114.45333333333332</v>
      </c>
    </row>
    <row r="210" spans="1:36" ht="15" x14ac:dyDescent="0.25">
      <c r="A210" s="7">
        <f t="shared" si="848"/>
        <v>42575</v>
      </c>
      <c r="B210" s="8" t="str">
        <f t="shared" si="838"/>
        <v>dom</v>
      </c>
      <c r="C210" s="8">
        <f t="shared" si="839"/>
        <v>29</v>
      </c>
      <c r="D210" s="8">
        <f t="shared" si="840"/>
        <v>24</v>
      </c>
      <c r="E210" s="8">
        <f t="shared" si="841"/>
        <v>7</v>
      </c>
      <c r="F210" s="9">
        <f t="shared" si="842"/>
        <v>2016</v>
      </c>
      <c r="G210" s="7">
        <f t="shared" si="824"/>
        <v>42211</v>
      </c>
      <c r="H210" s="8" t="str">
        <f t="shared" si="833"/>
        <v>dom</v>
      </c>
      <c r="I210" s="57">
        <v>8</v>
      </c>
      <c r="J210" s="10">
        <v>36</v>
      </c>
      <c r="K210" s="33">
        <f t="shared" si="855"/>
        <v>0.22222222222222221</v>
      </c>
      <c r="L210" s="11">
        <f t="shared" si="856"/>
        <v>2.2222222222222223</v>
      </c>
      <c r="M210" s="7">
        <f t="shared" si="857"/>
        <v>42575</v>
      </c>
      <c r="N210" s="8" t="str">
        <f t="shared" si="849"/>
        <v>dom</v>
      </c>
      <c r="O210" s="77">
        <v>25</v>
      </c>
      <c r="P210" s="16">
        <v>36</v>
      </c>
      <c r="Q210" s="33">
        <f t="shared" si="858"/>
        <v>0.69444444444444442</v>
      </c>
      <c r="R210" s="11">
        <f t="shared" si="859"/>
        <v>6.9444444444444446</v>
      </c>
      <c r="S210" s="32">
        <f t="shared" si="843"/>
        <v>2.125</v>
      </c>
      <c r="T210" s="62">
        <v>49</v>
      </c>
      <c r="U210" s="72">
        <v>0</v>
      </c>
      <c r="V210" s="68"/>
      <c r="W210" s="28" t="str">
        <f t="shared" si="850"/>
        <v>AUMENTA</v>
      </c>
      <c r="X210" s="37">
        <f t="shared" ref="X210" si="916">+Y210+10</f>
        <v>107.56770833333334</v>
      </c>
      <c r="Y210" s="37">
        <f t="shared" ref="Y210" si="917">+Z210+10</f>
        <v>97.567708333333343</v>
      </c>
      <c r="Z210" s="37">
        <f t="shared" ref="Z210" si="918">+AA210+10</f>
        <v>87.567708333333343</v>
      </c>
      <c r="AA210" s="37">
        <f t="shared" ref="AA210" si="919">+AB210+10</f>
        <v>77.567708333333343</v>
      </c>
      <c r="AB210" s="37">
        <f t="shared" si="864"/>
        <v>67.567708333333343</v>
      </c>
      <c r="AC210" s="37">
        <f t="shared" si="865"/>
        <v>57.567708333333336</v>
      </c>
      <c r="AD210" s="43">
        <v>1</v>
      </c>
      <c r="AE210" s="44">
        <f t="shared" si="866"/>
        <v>57.567708333333336</v>
      </c>
      <c r="AF210" s="13">
        <f t="shared" si="867"/>
        <v>66.039930555555557</v>
      </c>
      <c r="AG210" s="13">
        <f t="shared" si="868"/>
        <v>77.984375</v>
      </c>
      <c r="AH210" s="13">
        <f t="shared" si="869"/>
        <v>89.928819444444443</v>
      </c>
      <c r="AI210" s="13">
        <f t="shared" si="870"/>
        <v>103.40104166666667</v>
      </c>
      <c r="AJ210" s="13">
        <f t="shared" si="871"/>
        <v>116.87326388888889</v>
      </c>
    </row>
    <row r="211" spans="1:36" ht="15" x14ac:dyDescent="0.25">
      <c r="A211" s="7">
        <f t="shared" si="848"/>
        <v>42576</v>
      </c>
      <c r="B211" s="8" t="str">
        <f t="shared" si="838"/>
        <v>lun</v>
      </c>
      <c r="C211" s="8">
        <f t="shared" si="839"/>
        <v>30</v>
      </c>
      <c r="D211" s="8">
        <f t="shared" si="840"/>
        <v>25</v>
      </c>
      <c r="E211" s="8">
        <f t="shared" si="841"/>
        <v>7</v>
      </c>
      <c r="F211" s="9">
        <f t="shared" si="842"/>
        <v>2016</v>
      </c>
      <c r="G211" s="7">
        <f t="shared" si="824"/>
        <v>42212</v>
      </c>
      <c r="H211" s="8" t="str">
        <f t="shared" si="833"/>
        <v>lun</v>
      </c>
      <c r="I211" s="57">
        <v>5</v>
      </c>
      <c r="J211" s="10">
        <v>36</v>
      </c>
      <c r="K211" s="33">
        <f t="shared" si="855"/>
        <v>0.1388888888888889</v>
      </c>
      <c r="L211" s="11">
        <f t="shared" si="856"/>
        <v>1.3888888888888888</v>
      </c>
      <c r="M211" s="7">
        <f t="shared" si="857"/>
        <v>42576</v>
      </c>
      <c r="N211" s="8" t="str">
        <f t="shared" si="849"/>
        <v>lun</v>
      </c>
      <c r="O211" s="77">
        <v>24</v>
      </c>
      <c r="P211" s="16">
        <v>36</v>
      </c>
      <c r="Q211" s="33">
        <f t="shared" si="858"/>
        <v>0.66666666666666663</v>
      </c>
      <c r="R211" s="11">
        <f t="shared" si="859"/>
        <v>6.6666666666666661</v>
      </c>
      <c r="S211" s="32">
        <f t="shared" si="843"/>
        <v>3.7999999999999994</v>
      </c>
      <c r="T211" s="62">
        <v>49</v>
      </c>
      <c r="U211" s="72">
        <v>0</v>
      </c>
      <c r="V211" s="68"/>
      <c r="W211" s="28" t="str">
        <f t="shared" si="850"/>
        <v>AUMENTA</v>
      </c>
      <c r="X211" s="37">
        <f t="shared" ref="X211" si="920">+Y211+10</f>
        <v>106.12</v>
      </c>
      <c r="Y211" s="37">
        <f t="shared" ref="Y211" si="921">+Z211+10</f>
        <v>96.12</v>
      </c>
      <c r="Z211" s="37">
        <f t="shared" ref="Z211" si="922">+AA211+10</f>
        <v>86.12</v>
      </c>
      <c r="AA211" s="37">
        <f t="shared" ref="AA211" si="923">+AB211+10</f>
        <v>76.12</v>
      </c>
      <c r="AB211" s="37">
        <f t="shared" si="864"/>
        <v>66.12</v>
      </c>
      <c r="AC211" s="37">
        <f t="shared" si="865"/>
        <v>56.12</v>
      </c>
      <c r="AD211" s="43">
        <v>1</v>
      </c>
      <c r="AE211" s="44">
        <f t="shared" si="866"/>
        <v>56.12</v>
      </c>
      <c r="AF211" s="13">
        <f t="shared" si="867"/>
        <v>64.453333333333333</v>
      </c>
      <c r="AG211" s="13">
        <f t="shared" si="868"/>
        <v>76.12</v>
      </c>
      <c r="AH211" s="13">
        <f t="shared" si="869"/>
        <v>87.786666666666662</v>
      </c>
      <c r="AI211" s="13">
        <f t="shared" si="870"/>
        <v>101.11999999999999</v>
      </c>
      <c r="AJ211" s="13">
        <f t="shared" si="871"/>
        <v>114.45333333333332</v>
      </c>
    </row>
    <row r="212" spans="1:36" ht="15" x14ac:dyDescent="0.25">
      <c r="A212" s="7">
        <f t="shared" si="848"/>
        <v>42577</v>
      </c>
      <c r="B212" s="8" t="str">
        <f t="shared" si="838"/>
        <v>mar</v>
      </c>
      <c r="C212" s="8">
        <f t="shared" si="839"/>
        <v>30</v>
      </c>
      <c r="D212" s="8">
        <f t="shared" si="840"/>
        <v>26</v>
      </c>
      <c r="E212" s="8">
        <f t="shared" si="841"/>
        <v>7</v>
      </c>
      <c r="F212" s="9">
        <f t="shared" si="842"/>
        <v>2016</v>
      </c>
      <c r="G212" s="7">
        <f t="shared" si="824"/>
        <v>42213</v>
      </c>
      <c r="H212" s="8" t="str">
        <f t="shared" si="833"/>
        <v>mar</v>
      </c>
      <c r="I212" s="57">
        <v>8</v>
      </c>
      <c r="J212" s="10">
        <v>36</v>
      </c>
      <c r="K212" s="33">
        <f t="shared" si="855"/>
        <v>0.22222222222222221</v>
      </c>
      <c r="L212" s="11">
        <f t="shared" si="856"/>
        <v>2.2222222222222223</v>
      </c>
      <c r="M212" s="7">
        <f t="shared" si="857"/>
        <v>42577</v>
      </c>
      <c r="N212" s="8" t="str">
        <f t="shared" si="849"/>
        <v>mar</v>
      </c>
      <c r="O212" s="77">
        <v>25</v>
      </c>
      <c r="P212" s="16">
        <v>36</v>
      </c>
      <c r="Q212" s="33">
        <f t="shared" si="858"/>
        <v>0.69444444444444442</v>
      </c>
      <c r="R212" s="11">
        <f t="shared" si="859"/>
        <v>6.9444444444444446</v>
      </c>
      <c r="S212" s="32">
        <f t="shared" si="843"/>
        <v>2.125</v>
      </c>
      <c r="T212" s="62">
        <v>49</v>
      </c>
      <c r="U212" s="72">
        <v>0</v>
      </c>
      <c r="V212" s="68"/>
      <c r="W212" s="28" t="str">
        <f t="shared" si="850"/>
        <v>AUMENTA</v>
      </c>
      <c r="X212" s="37">
        <f t="shared" ref="X212" si="924">+Y212+10</f>
        <v>107.56770833333334</v>
      </c>
      <c r="Y212" s="37">
        <f t="shared" ref="Y212" si="925">+Z212+10</f>
        <v>97.567708333333343</v>
      </c>
      <c r="Z212" s="37">
        <f t="shared" ref="Z212" si="926">+AA212+10</f>
        <v>87.567708333333343</v>
      </c>
      <c r="AA212" s="37">
        <f t="shared" ref="AA212" si="927">+AB212+10</f>
        <v>77.567708333333343</v>
      </c>
      <c r="AB212" s="37">
        <f t="shared" si="864"/>
        <v>67.567708333333343</v>
      </c>
      <c r="AC212" s="37">
        <f t="shared" si="865"/>
        <v>57.567708333333336</v>
      </c>
      <c r="AD212" s="43">
        <v>1</v>
      </c>
      <c r="AE212" s="44">
        <f t="shared" si="866"/>
        <v>57.567708333333336</v>
      </c>
      <c r="AF212" s="13">
        <f t="shared" si="867"/>
        <v>66.039930555555557</v>
      </c>
      <c r="AG212" s="13">
        <f t="shared" si="868"/>
        <v>77.984375</v>
      </c>
      <c r="AH212" s="13">
        <f t="shared" si="869"/>
        <v>89.928819444444443</v>
      </c>
      <c r="AI212" s="13">
        <f t="shared" si="870"/>
        <v>103.40104166666667</v>
      </c>
      <c r="AJ212" s="13">
        <f t="shared" si="871"/>
        <v>116.87326388888889</v>
      </c>
    </row>
    <row r="213" spans="1:36" ht="15" x14ac:dyDescent="0.25">
      <c r="A213" s="7">
        <f t="shared" si="848"/>
        <v>42578</v>
      </c>
      <c r="B213" s="8" t="str">
        <f t="shared" si="838"/>
        <v>mer</v>
      </c>
      <c r="C213" s="8">
        <f t="shared" si="839"/>
        <v>30</v>
      </c>
      <c r="D213" s="8">
        <f t="shared" si="840"/>
        <v>27</v>
      </c>
      <c r="E213" s="8">
        <f t="shared" si="841"/>
        <v>7</v>
      </c>
      <c r="F213" s="9">
        <f t="shared" si="842"/>
        <v>2016</v>
      </c>
      <c r="G213" s="7">
        <f t="shared" si="824"/>
        <v>42214</v>
      </c>
      <c r="H213" s="8" t="str">
        <f t="shared" si="833"/>
        <v>mer</v>
      </c>
      <c r="I213" s="57">
        <v>15</v>
      </c>
      <c r="J213" s="10">
        <v>36</v>
      </c>
      <c r="K213" s="33">
        <f t="shared" si="855"/>
        <v>0.41666666666666669</v>
      </c>
      <c r="L213" s="11">
        <f t="shared" si="856"/>
        <v>4.166666666666667</v>
      </c>
      <c r="M213" s="7">
        <f t="shared" si="857"/>
        <v>42578</v>
      </c>
      <c r="N213" s="8" t="str">
        <f t="shared" si="849"/>
        <v>mer</v>
      </c>
      <c r="O213" s="77">
        <v>32</v>
      </c>
      <c r="P213" s="16">
        <v>36</v>
      </c>
      <c r="Q213" s="33">
        <f t="shared" si="858"/>
        <v>0.88888888888888884</v>
      </c>
      <c r="R213" s="11">
        <f t="shared" si="859"/>
        <v>8.8888888888888893</v>
      </c>
      <c r="S213" s="32">
        <f t="shared" si="843"/>
        <v>1.1333333333333333</v>
      </c>
      <c r="T213" s="62">
        <v>49</v>
      </c>
      <c r="U213" s="72">
        <v>0</v>
      </c>
      <c r="V213" s="68"/>
      <c r="W213" s="28" t="str">
        <f t="shared" si="850"/>
        <v>AUMENTA</v>
      </c>
      <c r="X213" s="37">
        <f t="shared" ref="X213" si="928">+Y213+10</f>
        <v>118.88</v>
      </c>
      <c r="Y213" s="37">
        <f t="shared" ref="Y213" si="929">+Z213+10</f>
        <v>108.88</v>
      </c>
      <c r="Z213" s="37">
        <f t="shared" ref="Z213" si="930">+AA213+10</f>
        <v>98.88</v>
      </c>
      <c r="AA213" s="37">
        <f t="shared" ref="AA213" si="931">+AB213+10</f>
        <v>88.88</v>
      </c>
      <c r="AB213" s="37">
        <f t="shared" si="864"/>
        <v>78.88</v>
      </c>
      <c r="AC213" s="37">
        <f t="shared" si="865"/>
        <v>68.88</v>
      </c>
      <c r="AD213" s="43">
        <v>1</v>
      </c>
      <c r="AE213" s="44">
        <f t="shared" si="866"/>
        <v>68.88</v>
      </c>
      <c r="AF213" s="13">
        <f t="shared" si="867"/>
        <v>78.324444444444453</v>
      </c>
      <c r="AG213" s="13">
        <f t="shared" si="868"/>
        <v>92.213333333333338</v>
      </c>
      <c r="AH213" s="13">
        <f t="shared" si="869"/>
        <v>106.10222222222222</v>
      </c>
      <c r="AI213" s="13">
        <f t="shared" si="870"/>
        <v>120.54666666666667</v>
      </c>
      <c r="AJ213" s="13">
        <f t="shared" si="871"/>
        <v>134.99111111111111</v>
      </c>
    </row>
    <row r="214" spans="1:36" ht="15" x14ac:dyDescent="0.25">
      <c r="A214" s="7">
        <f t="shared" si="848"/>
        <v>42579</v>
      </c>
      <c r="B214" s="8" t="str">
        <f t="shared" si="838"/>
        <v>gio</v>
      </c>
      <c r="C214" s="8">
        <f t="shared" si="839"/>
        <v>30</v>
      </c>
      <c r="D214" s="8">
        <f t="shared" si="840"/>
        <v>28</v>
      </c>
      <c r="E214" s="8">
        <f t="shared" si="841"/>
        <v>7</v>
      </c>
      <c r="F214" s="9">
        <f t="shared" si="842"/>
        <v>2016</v>
      </c>
      <c r="G214" s="7">
        <f t="shared" si="824"/>
        <v>42215</v>
      </c>
      <c r="H214" s="8" t="str">
        <f t="shared" si="833"/>
        <v>gio</v>
      </c>
      <c r="I214" s="57">
        <v>8</v>
      </c>
      <c r="J214" s="10">
        <v>36</v>
      </c>
      <c r="K214" s="33">
        <f t="shared" si="855"/>
        <v>0.22222222222222221</v>
      </c>
      <c r="L214" s="11">
        <f t="shared" si="856"/>
        <v>2.2222222222222223</v>
      </c>
      <c r="M214" s="7">
        <f t="shared" si="857"/>
        <v>42579</v>
      </c>
      <c r="N214" s="8" t="str">
        <f t="shared" si="849"/>
        <v>gio</v>
      </c>
      <c r="O214" s="77">
        <v>16</v>
      </c>
      <c r="P214" s="16">
        <v>36</v>
      </c>
      <c r="Q214" s="33">
        <f t="shared" si="858"/>
        <v>0.44444444444444442</v>
      </c>
      <c r="R214" s="11">
        <f t="shared" si="859"/>
        <v>4.4444444444444446</v>
      </c>
      <c r="S214" s="32">
        <f t="shared" si="843"/>
        <v>1</v>
      </c>
      <c r="T214" s="62">
        <v>49</v>
      </c>
      <c r="U214" s="72">
        <v>0</v>
      </c>
      <c r="V214" s="68"/>
      <c r="W214" s="28" t="str">
        <f t="shared" si="850"/>
        <v>OK</v>
      </c>
      <c r="X214" s="37">
        <f t="shared" ref="X214" si="932">+Y214+10</f>
        <v>96.053333333333342</v>
      </c>
      <c r="Y214" s="37">
        <f t="shared" ref="Y214" si="933">+Z214+10</f>
        <v>86.053333333333342</v>
      </c>
      <c r="Z214" s="37">
        <f t="shared" ref="Z214" si="934">+AA214+10</f>
        <v>76.053333333333342</v>
      </c>
      <c r="AA214" s="37">
        <f t="shared" ref="AA214" si="935">+AB214+10</f>
        <v>66.053333333333342</v>
      </c>
      <c r="AB214" s="37">
        <f t="shared" si="864"/>
        <v>56.053333333333335</v>
      </c>
      <c r="AC214" s="37">
        <f t="shared" si="865"/>
        <v>46.053333333333335</v>
      </c>
      <c r="AD214" s="43">
        <v>1</v>
      </c>
      <c r="AE214" s="44">
        <f t="shared" si="866"/>
        <v>46.053333333333335</v>
      </c>
      <c r="AF214" s="13">
        <f t="shared" si="867"/>
        <v>53.275555555555556</v>
      </c>
      <c r="AG214" s="13">
        <f t="shared" si="868"/>
        <v>62.72</v>
      </c>
      <c r="AH214" s="13">
        <f t="shared" si="869"/>
        <v>72.164444444444442</v>
      </c>
      <c r="AI214" s="13">
        <f t="shared" si="870"/>
        <v>84.38666666666667</v>
      </c>
      <c r="AJ214" s="13">
        <f t="shared" si="871"/>
        <v>96.608888888888885</v>
      </c>
    </row>
    <row r="215" spans="1:36" ht="15" x14ac:dyDescent="0.25">
      <c r="A215" s="7">
        <f t="shared" si="848"/>
        <v>42580</v>
      </c>
      <c r="B215" s="8" t="str">
        <f t="shared" si="838"/>
        <v>ven</v>
      </c>
      <c r="C215" s="8">
        <f t="shared" si="839"/>
        <v>30</v>
      </c>
      <c r="D215" s="8">
        <f t="shared" si="840"/>
        <v>29</v>
      </c>
      <c r="E215" s="8">
        <f t="shared" si="841"/>
        <v>7</v>
      </c>
      <c r="F215" s="9">
        <f t="shared" si="842"/>
        <v>2016</v>
      </c>
      <c r="G215" s="7">
        <f t="shared" si="824"/>
        <v>42216</v>
      </c>
      <c r="H215" s="8" t="str">
        <f t="shared" si="833"/>
        <v>ven</v>
      </c>
      <c r="I215" s="57">
        <v>7</v>
      </c>
      <c r="J215" s="10">
        <v>36</v>
      </c>
      <c r="K215" s="33">
        <f t="shared" si="855"/>
        <v>0.19444444444444445</v>
      </c>
      <c r="L215" s="11">
        <f t="shared" si="856"/>
        <v>1.9444444444444444</v>
      </c>
      <c r="M215" s="7">
        <f t="shared" si="857"/>
        <v>42580</v>
      </c>
      <c r="N215" s="8" t="str">
        <f t="shared" si="849"/>
        <v>ven</v>
      </c>
      <c r="O215" s="77">
        <v>13</v>
      </c>
      <c r="P215" s="16">
        <v>36</v>
      </c>
      <c r="Q215" s="33">
        <f t="shared" si="858"/>
        <v>0.3611111111111111</v>
      </c>
      <c r="R215" s="11">
        <f t="shared" si="859"/>
        <v>3.6111111111111112</v>
      </c>
      <c r="S215" s="32">
        <f t="shared" si="843"/>
        <v>0.85714285714285721</v>
      </c>
      <c r="T215" s="62">
        <v>49</v>
      </c>
      <c r="U215" s="72">
        <v>0</v>
      </c>
      <c r="V215" s="68"/>
      <c r="W215" s="28" t="str">
        <f t="shared" si="850"/>
        <v>OK</v>
      </c>
      <c r="X215" s="37">
        <f t="shared" ref="X215" si="936">+Y215+10</f>
        <v>92.97270833333333</v>
      </c>
      <c r="Y215" s="37">
        <f t="shared" ref="Y215" si="937">+Z215+10</f>
        <v>82.97270833333333</v>
      </c>
      <c r="Z215" s="37">
        <f t="shared" ref="Z215" si="938">+AA215+10</f>
        <v>72.97270833333333</v>
      </c>
      <c r="AA215" s="37">
        <f t="shared" ref="AA215" si="939">+AB215+10</f>
        <v>62.97270833333333</v>
      </c>
      <c r="AB215" s="37">
        <f t="shared" si="864"/>
        <v>52.97270833333333</v>
      </c>
      <c r="AC215" s="37">
        <f t="shared" si="865"/>
        <v>42.97270833333333</v>
      </c>
      <c r="AD215" s="43">
        <v>1</v>
      </c>
      <c r="AE215" s="44">
        <f t="shared" si="866"/>
        <v>42.97270833333333</v>
      </c>
      <c r="AF215" s="13">
        <f t="shared" si="867"/>
        <v>49.778263888888887</v>
      </c>
      <c r="AG215" s="13">
        <f t="shared" si="868"/>
        <v>58.389375000000001</v>
      </c>
      <c r="AH215" s="13">
        <f t="shared" si="869"/>
        <v>67.000486111111115</v>
      </c>
      <c r="AI215" s="13">
        <f t="shared" si="870"/>
        <v>78.806041666666658</v>
      </c>
      <c r="AJ215" s="13">
        <f t="shared" si="871"/>
        <v>90.61159722222223</v>
      </c>
    </row>
    <row r="216" spans="1:36" ht="15" x14ac:dyDescent="0.25">
      <c r="A216" s="7">
        <f t="shared" si="848"/>
        <v>42581</v>
      </c>
      <c r="B216" s="8" t="str">
        <f t="shared" si="838"/>
        <v>sab</v>
      </c>
      <c r="C216" s="8">
        <f t="shared" si="839"/>
        <v>30</v>
      </c>
      <c r="D216" s="8">
        <f t="shared" si="840"/>
        <v>30</v>
      </c>
      <c r="E216" s="8">
        <f t="shared" si="841"/>
        <v>7</v>
      </c>
      <c r="F216" s="9">
        <f t="shared" si="842"/>
        <v>2016</v>
      </c>
      <c r="G216" s="7">
        <f t="shared" si="824"/>
        <v>42217</v>
      </c>
      <c r="H216" s="8" t="str">
        <f t="shared" si="833"/>
        <v>sab</v>
      </c>
      <c r="I216" s="57">
        <v>7</v>
      </c>
      <c r="J216" s="10">
        <v>36</v>
      </c>
      <c r="K216" s="33">
        <f t="shared" si="855"/>
        <v>0.19444444444444445</v>
      </c>
      <c r="L216" s="11">
        <f t="shared" si="856"/>
        <v>1.9444444444444444</v>
      </c>
      <c r="M216" s="7">
        <f t="shared" si="857"/>
        <v>42581</v>
      </c>
      <c r="N216" s="8" t="str">
        <f t="shared" si="849"/>
        <v>sab</v>
      </c>
      <c r="O216" s="77">
        <v>29</v>
      </c>
      <c r="P216" s="16">
        <v>36</v>
      </c>
      <c r="Q216" s="33">
        <f t="shared" si="858"/>
        <v>0.80555555555555558</v>
      </c>
      <c r="R216" s="11">
        <f t="shared" si="859"/>
        <v>8.0555555555555554</v>
      </c>
      <c r="S216" s="32">
        <f t="shared" si="843"/>
        <v>3.1428571428571428</v>
      </c>
      <c r="T216" s="62">
        <v>49</v>
      </c>
      <c r="U216" s="72">
        <v>0</v>
      </c>
      <c r="V216" s="68"/>
      <c r="W216" s="28" t="str">
        <f t="shared" si="850"/>
        <v>AUMENTA</v>
      </c>
      <c r="X216" s="37">
        <f t="shared" ref="X216" si="940">+Y216+10</f>
        <v>113.779375</v>
      </c>
      <c r="Y216" s="37">
        <f t="shared" ref="Y216" si="941">+Z216+10</f>
        <v>103.779375</v>
      </c>
      <c r="Z216" s="37">
        <f t="shared" ref="Z216" si="942">+AA216+10</f>
        <v>93.779375000000002</v>
      </c>
      <c r="AA216" s="37">
        <f t="shared" ref="AA216" si="943">+AB216+10</f>
        <v>83.779375000000002</v>
      </c>
      <c r="AB216" s="37">
        <f t="shared" si="864"/>
        <v>73.779375000000002</v>
      </c>
      <c r="AC216" s="37">
        <f t="shared" si="865"/>
        <v>63.779375000000002</v>
      </c>
      <c r="AD216" s="43">
        <v>1</v>
      </c>
      <c r="AE216" s="44">
        <f t="shared" si="866"/>
        <v>63.779375000000002</v>
      </c>
      <c r="AF216" s="13">
        <f t="shared" si="867"/>
        <v>72.807152777777773</v>
      </c>
      <c r="AG216" s="13">
        <f t="shared" si="868"/>
        <v>85.86270833333333</v>
      </c>
      <c r="AH216" s="13">
        <f t="shared" si="869"/>
        <v>98.918263888888887</v>
      </c>
      <c r="AI216" s="13">
        <f t="shared" si="870"/>
        <v>112.94604166666667</v>
      </c>
      <c r="AJ216" s="13">
        <f t="shared" si="871"/>
        <v>126.97381944444444</v>
      </c>
    </row>
    <row r="217" spans="1:36" ht="15" x14ac:dyDescent="0.25">
      <c r="A217" s="7">
        <f t="shared" si="848"/>
        <v>42582</v>
      </c>
      <c r="B217" s="8" t="str">
        <f t="shared" si="838"/>
        <v>dom</v>
      </c>
      <c r="C217" s="8">
        <f t="shared" si="839"/>
        <v>30</v>
      </c>
      <c r="D217" s="8">
        <f t="shared" si="840"/>
        <v>31</v>
      </c>
      <c r="E217" s="8">
        <f t="shared" si="841"/>
        <v>7</v>
      </c>
      <c r="F217" s="9">
        <f t="shared" si="842"/>
        <v>2016</v>
      </c>
      <c r="G217" s="7">
        <f t="shared" si="824"/>
        <v>42218</v>
      </c>
      <c r="H217" s="8" t="str">
        <f t="shared" si="833"/>
        <v>dom</v>
      </c>
      <c r="I217" s="57">
        <v>9</v>
      </c>
      <c r="J217" s="10">
        <v>36</v>
      </c>
      <c r="K217" s="33">
        <f t="shared" si="855"/>
        <v>0.25</v>
      </c>
      <c r="L217" s="11">
        <f t="shared" si="856"/>
        <v>2.5</v>
      </c>
      <c r="M217" s="7">
        <f t="shared" si="857"/>
        <v>42582</v>
      </c>
      <c r="N217" s="8" t="str">
        <f t="shared" si="849"/>
        <v>dom</v>
      </c>
      <c r="O217" s="77">
        <v>10</v>
      </c>
      <c r="P217" s="16">
        <v>36</v>
      </c>
      <c r="Q217" s="33">
        <f t="shared" si="858"/>
        <v>0.27777777777777779</v>
      </c>
      <c r="R217" s="11">
        <f t="shared" si="859"/>
        <v>2.7777777777777777</v>
      </c>
      <c r="S217" s="32">
        <f t="shared" si="843"/>
        <v>0.11111111111111108</v>
      </c>
      <c r="T217" s="62">
        <v>49</v>
      </c>
      <c r="U217" s="72">
        <v>0</v>
      </c>
      <c r="V217" s="68"/>
      <c r="W217" s="28" t="str">
        <f t="shared" si="850"/>
        <v>OK</v>
      </c>
      <c r="X217" s="37">
        <f t="shared" ref="X217" si="944">+Y217+10</f>
        <v>90.270833333333329</v>
      </c>
      <c r="Y217" s="37">
        <f t="shared" ref="Y217" si="945">+Z217+10</f>
        <v>80.270833333333329</v>
      </c>
      <c r="Z217" s="37">
        <f t="shared" ref="Z217" si="946">+AA217+10</f>
        <v>70.270833333333329</v>
      </c>
      <c r="AA217" s="37">
        <f t="shared" ref="AA217" si="947">+AB217+10</f>
        <v>60.270833333333329</v>
      </c>
      <c r="AB217" s="37">
        <f t="shared" si="864"/>
        <v>50.270833333333329</v>
      </c>
      <c r="AC217" s="37">
        <f t="shared" si="865"/>
        <v>40.270833333333329</v>
      </c>
      <c r="AD217" s="43">
        <v>1</v>
      </c>
      <c r="AE217" s="44">
        <f t="shared" si="866"/>
        <v>40.270833333333329</v>
      </c>
      <c r="AF217" s="13">
        <f t="shared" si="867"/>
        <v>46.659722222222221</v>
      </c>
      <c r="AG217" s="13">
        <f t="shared" si="868"/>
        <v>54.4375</v>
      </c>
      <c r="AH217" s="13">
        <f t="shared" si="869"/>
        <v>62.215277777777779</v>
      </c>
      <c r="AI217" s="13">
        <f t="shared" si="870"/>
        <v>73.604166666666671</v>
      </c>
      <c r="AJ217" s="13">
        <f t="shared" si="871"/>
        <v>84.993055555555557</v>
      </c>
    </row>
    <row r="218" spans="1:36" ht="15" x14ac:dyDescent="0.25">
      <c r="A218" s="7">
        <f t="shared" si="848"/>
        <v>42583</v>
      </c>
      <c r="B218" s="8" t="str">
        <f t="shared" si="838"/>
        <v>lun</v>
      </c>
      <c r="C218" s="8">
        <f t="shared" si="839"/>
        <v>31</v>
      </c>
      <c r="D218" s="8">
        <f t="shared" si="840"/>
        <v>1</v>
      </c>
      <c r="E218" s="8">
        <f t="shared" si="841"/>
        <v>8</v>
      </c>
      <c r="F218" s="9">
        <f t="shared" si="842"/>
        <v>2016</v>
      </c>
      <c r="G218" s="7">
        <f t="shared" si="824"/>
        <v>42219</v>
      </c>
      <c r="H218" s="8" t="str">
        <f t="shared" si="833"/>
        <v>lun</v>
      </c>
      <c r="I218" s="57">
        <v>11</v>
      </c>
      <c r="J218" s="10">
        <v>36</v>
      </c>
      <c r="K218" s="33">
        <f t="shared" si="855"/>
        <v>0.30555555555555558</v>
      </c>
      <c r="L218" s="11">
        <f t="shared" si="856"/>
        <v>3.0555555555555558</v>
      </c>
      <c r="M218" s="7">
        <f t="shared" si="857"/>
        <v>42583</v>
      </c>
      <c r="N218" s="8" t="str">
        <f t="shared" si="849"/>
        <v>lun</v>
      </c>
      <c r="O218" s="77">
        <v>14</v>
      </c>
      <c r="P218" s="16">
        <v>36</v>
      </c>
      <c r="Q218" s="33">
        <f t="shared" si="858"/>
        <v>0.3888888888888889</v>
      </c>
      <c r="R218" s="11">
        <f t="shared" si="859"/>
        <v>3.8888888888888888</v>
      </c>
      <c r="S218" s="32">
        <f t="shared" si="843"/>
        <v>0.2727272727272726</v>
      </c>
      <c r="T218" s="62">
        <v>49</v>
      </c>
      <c r="U218" s="72">
        <v>0</v>
      </c>
      <c r="V218" s="68"/>
      <c r="W218" s="28" t="str">
        <f t="shared" si="850"/>
        <v>OK</v>
      </c>
      <c r="X218" s="37">
        <f t="shared" ref="X218" si="948">+Y218+10</f>
        <v>93.957499999999996</v>
      </c>
      <c r="Y218" s="37">
        <f t="shared" ref="Y218" si="949">+Z218+10</f>
        <v>83.957499999999996</v>
      </c>
      <c r="Z218" s="37">
        <f t="shared" ref="Z218" si="950">+AA218+10</f>
        <v>73.957499999999996</v>
      </c>
      <c r="AA218" s="37">
        <f t="shared" ref="AA218" si="951">+AB218+10</f>
        <v>63.957499999999996</v>
      </c>
      <c r="AB218" s="37">
        <f t="shared" si="864"/>
        <v>53.957499999999996</v>
      </c>
      <c r="AC218" s="37">
        <f t="shared" si="865"/>
        <v>43.957499999999996</v>
      </c>
      <c r="AD218" s="43">
        <v>1</v>
      </c>
      <c r="AE218" s="44">
        <f t="shared" si="866"/>
        <v>43.957499999999996</v>
      </c>
      <c r="AF218" s="13">
        <f t="shared" si="867"/>
        <v>50.901944444444446</v>
      </c>
      <c r="AG218" s="13">
        <f t="shared" si="868"/>
        <v>59.790833333333332</v>
      </c>
      <c r="AH218" s="13">
        <f t="shared" si="869"/>
        <v>68.679722222222225</v>
      </c>
      <c r="AI218" s="13">
        <f t="shared" si="870"/>
        <v>80.624166666666667</v>
      </c>
      <c r="AJ218" s="13">
        <f t="shared" si="871"/>
        <v>92.56861111111111</v>
      </c>
    </row>
    <row r="219" spans="1:36" ht="15" x14ac:dyDescent="0.25">
      <c r="A219" s="7">
        <f t="shared" si="848"/>
        <v>42584</v>
      </c>
      <c r="B219" s="8" t="str">
        <f t="shared" si="838"/>
        <v>mar</v>
      </c>
      <c r="C219" s="8">
        <f t="shared" si="839"/>
        <v>31</v>
      </c>
      <c r="D219" s="8">
        <f t="shared" si="840"/>
        <v>2</v>
      </c>
      <c r="E219" s="8">
        <f t="shared" si="841"/>
        <v>8</v>
      </c>
      <c r="F219" s="9">
        <f t="shared" si="842"/>
        <v>2016</v>
      </c>
      <c r="G219" s="7">
        <f t="shared" si="824"/>
        <v>42220</v>
      </c>
      <c r="H219" s="8" t="str">
        <f t="shared" si="833"/>
        <v>mar</v>
      </c>
      <c r="I219" s="57">
        <v>11</v>
      </c>
      <c r="J219" s="10">
        <v>36</v>
      </c>
      <c r="K219" s="33">
        <f t="shared" si="855"/>
        <v>0.30555555555555558</v>
      </c>
      <c r="L219" s="11">
        <f t="shared" si="856"/>
        <v>3.0555555555555558</v>
      </c>
      <c r="M219" s="7">
        <f t="shared" si="857"/>
        <v>42584</v>
      </c>
      <c r="N219" s="8" t="str">
        <f t="shared" si="849"/>
        <v>mar</v>
      </c>
      <c r="O219" s="77">
        <v>19</v>
      </c>
      <c r="P219" s="16">
        <v>36</v>
      </c>
      <c r="Q219" s="33">
        <f t="shared" si="858"/>
        <v>0.52777777777777779</v>
      </c>
      <c r="R219" s="11">
        <f t="shared" si="859"/>
        <v>5.2777777777777777</v>
      </c>
      <c r="S219" s="32">
        <f t="shared" si="843"/>
        <v>0.72727272727272707</v>
      </c>
      <c r="T219" s="62">
        <v>49</v>
      </c>
      <c r="U219" s="72">
        <v>0</v>
      </c>
      <c r="V219" s="68"/>
      <c r="W219" s="28" t="str">
        <f t="shared" si="850"/>
        <v>AUMENTA</v>
      </c>
      <c r="X219" s="37">
        <f t="shared" ref="X219" si="952">+Y219+10</f>
        <v>99.512708333333336</v>
      </c>
      <c r="Y219" s="37">
        <f t="shared" ref="Y219" si="953">+Z219+10</f>
        <v>89.512708333333336</v>
      </c>
      <c r="Z219" s="37">
        <f t="shared" ref="Z219" si="954">+AA219+10</f>
        <v>79.512708333333336</v>
      </c>
      <c r="AA219" s="37">
        <f t="shared" ref="AA219" si="955">+AB219+10</f>
        <v>69.512708333333336</v>
      </c>
      <c r="AB219" s="37">
        <f t="shared" si="864"/>
        <v>59.512708333333336</v>
      </c>
      <c r="AC219" s="37">
        <f t="shared" si="865"/>
        <v>49.512708333333336</v>
      </c>
      <c r="AD219" s="43">
        <v>1</v>
      </c>
      <c r="AE219" s="44">
        <f t="shared" si="866"/>
        <v>49.512708333333336</v>
      </c>
      <c r="AF219" s="13">
        <f t="shared" si="867"/>
        <v>57.151597222222222</v>
      </c>
      <c r="AG219" s="13">
        <f t="shared" si="868"/>
        <v>67.429374999999993</v>
      </c>
      <c r="AH219" s="13">
        <f t="shared" si="869"/>
        <v>77.707152777777779</v>
      </c>
      <c r="AI219" s="13">
        <f t="shared" si="870"/>
        <v>90.346041666666665</v>
      </c>
      <c r="AJ219" s="13">
        <f t="shared" si="871"/>
        <v>102.98493055555556</v>
      </c>
    </row>
    <row r="220" spans="1:36" ht="15" x14ac:dyDescent="0.25">
      <c r="A220" s="7">
        <f t="shared" si="848"/>
        <v>42585</v>
      </c>
      <c r="B220" s="8" t="str">
        <f t="shared" si="838"/>
        <v>mer</v>
      </c>
      <c r="C220" s="8">
        <f t="shared" si="839"/>
        <v>31</v>
      </c>
      <c r="D220" s="8">
        <f t="shared" si="840"/>
        <v>3</v>
      </c>
      <c r="E220" s="8">
        <f t="shared" si="841"/>
        <v>8</v>
      </c>
      <c r="F220" s="9">
        <f t="shared" si="842"/>
        <v>2016</v>
      </c>
      <c r="G220" s="7">
        <f t="shared" si="824"/>
        <v>42221</v>
      </c>
      <c r="H220" s="8" t="str">
        <f t="shared" si="833"/>
        <v>mer</v>
      </c>
      <c r="I220" s="57">
        <v>12</v>
      </c>
      <c r="J220" s="10">
        <v>36</v>
      </c>
      <c r="K220" s="33">
        <f t="shared" si="855"/>
        <v>0.33333333333333331</v>
      </c>
      <c r="L220" s="11">
        <f t="shared" si="856"/>
        <v>3.333333333333333</v>
      </c>
      <c r="M220" s="7">
        <f t="shared" si="857"/>
        <v>42585</v>
      </c>
      <c r="N220" s="8" t="str">
        <f t="shared" si="849"/>
        <v>mer</v>
      </c>
      <c r="O220" s="77">
        <v>15</v>
      </c>
      <c r="P220" s="16">
        <v>36</v>
      </c>
      <c r="Q220" s="33">
        <f t="shared" si="858"/>
        <v>0.41666666666666669</v>
      </c>
      <c r="R220" s="11">
        <f t="shared" si="859"/>
        <v>4.166666666666667</v>
      </c>
      <c r="S220" s="32">
        <f t="shared" si="843"/>
        <v>0.25000000000000022</v>
      </c>
      <c r="T220" s="62">
        <v>49</v>
      </c>
      <c r="U220" s="72">
        <v>0</v>
      </c>
      <c r="V220" s="68"/>
      <c r="W220" s="28" t="str">
        <f t="shared" si="850"/>
        <v>OK</v>
      </c>
      <c r="X220" s="37">
        <f t="shared" ref="X220" si="956">+Y220+10</f>
        <v>94.984375</v>
      </c>
      <c r="Y220" s="37">
        <f t="shared" ref="Y220" si="957">+Z220+10</f>
        <v>84.984375</v>
      </c>
      <c r="Z220" s="37">
        <f t="shared" ref="Z220" si="958">+AA220+10</f>
        <v>74.984375</v>
      </c>
      <c r="AA220" s="37">
        <f t="shared" ref="AA220" si="959">+AB220+10</f>
        <v>64.984375</v>
      </c>
      <c r="AB220" s="37">
        <f t="shared" si="864"/>
        <v>54.984375</v>
      </c>
      <c r="AC220" s="37">
        <f t="shared" si="865"/>
        <v>44.984375</v>
      </c>
      <c r="AD220" s="43">
        <v>1</v>
      </c>
      <c r="AE220" s="44">
        <f t="shared" si="866"/>
        <v>44.984375</v>
      </c>
      <c r="AF220" s="13">
        <f t="shared" si="867"/>
        <v>52.067708333333336</v>
      </c>
      <c r="AG220" s="13">
        <f t="shared" si="868"/>
        <v>61.234375</v>
      </c>
      <c r="AH220" s="13">
        <f t="shared" si="869"/>
        <v>70.401041666666671</v>
      </c>
      <c r="AI220" s="13">
        <f t="shared" si="870"/>
        <v>82.484375</v>
      </c>
      <c r="AJ220" s="13">
        <f t="shared" si="871"/>
        <v>94.567708333333343</v>
      </c>
    </row>
    <row r="221" spans="1:36" ht="15" x14ac:dyDescent="0.25">
      <c r="A221" s="7">
        <f t="shared" si="848"/>
        <v>42586</v>
      </c>
      <c r="B221" s="8" t="str">
        <f t="shared" si="838"/>
        <v>gio</v>
      </c>
      <c r="C221" s="8">
        <f t="shared" si="839"/>
        <v>31</v>
      </c>
      <c r="D221" s="8">
        <f t="shared" si="840"/>
        <v>4</v>
      </c>
      <c r="E221" s="8">
        <f t="shared" si="841"/>
        <v>8</v>
      </c>
      <c r="F221" s="9">
        <f t="shared" si="842"/>
        <v>2016</v>
      </c>
      <c r="G221" s="7">
        <f t="shared" si="824"/>
        <v>42222</v>
      </c>
      <c r="H221" s="8" t="str">
        <f t="shared" si="833"/>
        <v>gio</v>
      </c>
      <c r="I221" s="57">
        <v>10</v>
      </c>
      <c r="J221" s="10">
        <v>36</v>
      </c>
      <c r="K221" s="33">
        <f t="shared" si="855"/>
        <v>0.27777777777777779</v>
      </c>
      <c r="L221" s="11">
        <f t="shared" si="856"/>
        <v>2.7777777777777777</v>
      </c>
      <c r="M221" s="7">
        <f t="shared" si="857"/>
        <v>42586</v>
      </c>
      <c r="N221" s="8" t="str">
        <f t="shared" si="849"/>
        <v>gio</v>
      </c>
      <c r="O221" s="77">
        <v>10</v>
      </c>
      <c r="P221" s="16">
        <v>36</v>
      </c>
      <c r="Q221" s="33">
        <f t="shared" si="858"/>
        <v>0.27777777777777779</v>
      </c>
      <c r="R221" s="11">
        <f t="shared" si="859"/>
        <v>2.7777777777777777</v>
      </c>
      <c r="S221" s="32">
        <f t="shared" si="843"/>
        <v>0</v>
      </c>
      <c r="T221" s="62">
        <v>49</v>
      </c>
      <c r="U221" s="72">
        <v>0</v>
      </c>
      <c r="V221" s="68"/>
      <c r="W221" s="28" t="str">
        <f t="shared" si="850"/>
        <v>OK</v>
      </c>
      <c r="X221" s="37">
        <f t="shared" ref="X221" si="960">+Y221+10</f>
        <v>90.270833333333329</v>
      </c>
      <c r="Y221" s="37">
        <f t="shared" ref="Y221" si="961">+Z221+10</f>
        <v>80.270833333333329</v>
      </c>
      <c r="Z221" s="37">
        <f t="shared" ref="Z221" si="962">+AA221+10</f>
        <v>70.270833333333329</v>
      </c>
      <c r="AA221" s="37">
        <f t="shared" ref="AA221" si="963">+AB221+10</f>
        <v>60.270833333333329</v>
      </c>
      <c r="AB221" s="37">
        <f t="shared" si="864"/>
        <v>50.270833333333329</v>
      </c>
      <c r="AC221" s="37">
        <f t="shared" si="865"/>
        <v>40.270833333333329</v>
      </c>
      <c r="AD221" s="43">
        <v>1</v>
      </c>
      <c r="AE221" s="44">
        <f t="shared" si="866"/>
        <v>40.270833333333329</v>
      </c>
      <c r="AF221" s="13">
        <f t="shared" si="867"/>
        <v>46.659722222222221</v>
      </c>
      <c r="AG221" s="13">
        <f t="shared" si="868"/>
        <v>54.4375</v>
      </c>
      <c r="AH221" s="13">
        <f t="shared" si="869"/>
        <v>62.215277777777779</v>
      </c>
      <c r="AI221" s="13">
        <f t="shared" si="870"/>
        <v>73.604166666666671</v>
      </c>
      <c r="AJ221" s="13">
        <f t="shared" si="871"/>
        <v>84.993055555555557</v>
      </c>
    </row>
    <row r="222" spans="1:36" ht="15" x14ac:dyDescent="0.25">
      <c r="A222" s="7">
        <f t="shared" si="848"/>
        <v>42587</v>
      </c>
      <c r="B222" s="8" t="str">
        <f t="shared" si="838"/>
        <v>ven</v>
      </c>
      <c r="C222" s="8">
        <f t="shared" si="839"/>
        <v>31</v>
      </c>
      <c r="D222" s="8">
        <f t="shared" si="840"/>
        <v>5</v>
      </c>
      <c r="E222" s="8">
        <f t="shared" si="841"/>
        <v>8</v>
      </c>
      <c r="F222" s="9">
        <f t="shared" si="842"/>
        <v>2016</v>
      </c>
      <c r="G222" s="7">
        <f t="shared" si="824"/>
        <v>42223</v>
      </c>
      <c r="H222" s="8" t="str">
        <f t="shared" si="833"/>
        <v>ven</v>
      </c>
      <c r="I222" s="57">
        <v>11</v>
      </c>
      <c r="J222" s="10">
        <v>36</v>
      </c>
      <c r="K222" s="33">
        <f t="shared" si="855"/>
        <v>0.30555555555555558</v>
      </c>
      <c r="L222" s="11">
        <f t="shared" si="856"/>
        <v>3.0555555555555558</v>
      </c>
      <c r="M222" s="7">
        <f t="shared" si="857"/>
        <v>42587</v>
      </c>
      <c r="N222" s="8" t="str">
        <f t="shared" si="849"/>
        <v>ven</v>
      </c>
      <c r="O222" s="77">
        <v>19</v>
      </c>
      <c r="P222" s="16">
        <v>36</v>
      </c>
      <c r="Q222" s="33">
        <f t="shared" si="858"/>
        <v>0.52777777777777779</v>
      </c>
      <c r="R222" s="11">
        <f t="shared" si="859"/>
        <v>5.2777777777777777</v>
      </c>
      <c r="S222" s="32">
        <f t="shared" si="843"/>
        <v>0.72727272727272707</v>
      </c>
      <c r="T222" s="62">
        <v>49</v>
      </c>
      <c r="U222" s="72">
        <v>0</v>
      </c>
      <c r="V222" s="68"/>
      <c r="W222" s="28" t="str">
        <f t="shared" si="850"/>
        <v>AUMENTA</v>
      </c>
      <c r="X222" s="37">
        <f t="shared" ref="X222" si="964">+Y222+10</f>
        <v>99.512708333333336</v>
      </c>
      <c r="Y222" s="37">
        <f t="shared" ref="Y222" si="965">+Z222+10</f>
        <v>89.512708333333336</v>
      </c>
      <c r="Z222" s="37">
        <f t="shared" ref="Z222" si="966">+AA222+10</f>
        <v>79.512708333333336</v>
      </c>
      <c r="AA222" s="37">
        <f t="shared" ref="AA222" si="967">+AB222+10</f>
        <v>69.512708333333336</v>
      </c>
      <c r="AB222" s="37">
        <f t="shared" si="864"/>
        <v>59.512708333333336</v>
      </c>
      <c r="AC222" s="37">
        <f t="shared" si="865"/>
        <v>49.512708333333336</v>
      </c>
      <c r="AD222" s="43">
        <v>1</v>
      </c>
      <c r="AE222" s="44">
        <f t="shared" si="866"/>
        <v>49.512708333333336</v>
      </c>
      <c r="AF222" s="13">
        <f t="shared" si="867"/>
        <v>57.151597222222222</v>
      </c>
      <c r="AG222" s="13">
        <f t="shared" si="868"/>
        <v>67.429374999999993</v>
      </c>
      <c r="AH222" s="13">
        <f t="shared" si="869"/>
        <v>77.707152777777779</v>
      </c>
      <c r="AI222" s="13">
        <f t="shared" si="870"/>
        <v>90.346041666666665</v>
      </c>
      <c r="AJ222" s="13">
        <f t="shared" si="871"/>
        <v>102.98493055555556</v>
      </c>
    </row>
    <row r="223" spans="1:36" ht="15" x14ac:dyDescent="0.25">
      <c r="A223" s="7">
        <f t="shared" si="848"/>
        <v>42588</v>
      </c>
      <c r="B223" s="8" t="str">
        <f t="shared" si="838"/>
        <v>sab</v>
      </c>
      <c r="C223" s="8">
        <f t="shared" si="839"/>
        <v>31</v>
      </c>
      <c r="D223" s="8">
        <f t="shared" si="840"/>
        <v>6</v>
      </c>
      <c r="E223" s="8">
        <f t="shared" si="841"/>
        <v>8</v>
      </c>
      <c r="F223" s="9">
        <f t="shared" si="842"/>
        <v>2016</v>
      </c>
      <c r="G223" s="7">
        <f t="shared" si="824"/>
        <v>42224</v>
      </c>
      <c r="H223" s="8" t="str">
        <f t="shared" si="833"/>
        <v>sab</v>
      </c>
      <c r="I223" s="57">
        <v>10</v>
      </c>
      <c r="J223" s="10">
        <v>36</v>
      </c>
      <c r="K223" s="33">
        <f t="shared" si="855"/>
        <v>0.27777777777777779</v>
      </c>
      <c r="L223" s="11">
        <f t="shared" si="856"/>
        <v>2.7777777777777777</v>
      </c>
      <c r="M223" s="7">
        <f t="shared" si="857"/>
        <v>42588</v>
      </c>
      <c r="N223" s="8" t="str">
        <f t="shared" si="849"/>
        <v>sab</v>
      </c>
      <c r="O223" s="77">
        <v>25</v>
      </c>
      <c r="P223" s="16">
        <v>36</v>
      </c>
      <c r="Q223" s="33">
        <f t="shared" si="858"/>
        <v>0.69444444444444442</v>
      </c>
      <c r="R223" s="11">
        <f t="shared" si="859"/>
        <v>6.9444444444444446</v>
      </c>
      <c r="S223" s="32">
        <f t="shared" si="843"/>
        <v>1.5000000000000002</v>
      </c>
      <c r="T223" s="62">
        <v>49</v>
      </c>
      <c r="U223" s="72">
        <v>0</v>
      </c>
      <c r="V223" s="68"/>
      <c r="W223" s="28" t="str">
        <f t="shared" si="850"/>
        <v>AUMENTA</v>
      </c>
      <c r="X223" s="37">
        <f t="shared" ref="X223" si="968">+Y223+10</f>
        <v>107.56770833333334</v>
      </c>
      <c r="Y223" s="37">
        <f t="shared" ref="Y223" si="969">+Z223+10</f>
        <v>97.567708333333343</v>
      </c>
      <c r="Z223" s="37">
        <f t="shared" ref="Z223" si="970">+AA223+10</f>
        <v>87.567708333333343</v>
      </c>
      <c r="AA223" s="37">
        <f t="shared" ref="AA223" si="971">+AB223+10</f>
        <v>77.567708333333343</v>
      </c>
      <c r="AB223" s="37">
        <f t="shared" si="864"/>
        <v>67.567708333333343</v>
      </c>
      <c r="AC223" s="37">
        <f t="shared" si="865"/>
        <v>57.567708333333336</v>
      </c>
      <c r="AD223" s="43">
        <v>1</v>
      </c>
      <c r="AE223" s="44">
        <f t="shared" si="866"/>
        <v>57.567708333333336</v>
      </c>
      <c r="AF223" s="13">
        <f t="shared" si="867"/>
        <v>66.039930555555557</v>
      </c>
      <c r="AG223" s="13">
        <f t="shared" si="868"/>
        <v>77.984375</v>
      </c>
      <c r="AH223" s="13">
        <f t="shared" si="869"/>
        <v>89.928819444444443</v>
      </c>
      <c r="AI223" s="13">
        <f t="shared" si="870"/>
        <v>103.40104166666667</v>
      </c>
      <c r="AJ223" s="13">
        <f t="shared" si="871"/>
        <v>116.87326388888889</v>
      </c>
    </row>
    <row r="224" spans="1:36" ht="15" x14ac:dyDescent="0.25">
      <c r="A224" s="7">
        <f t="shared" si="848"/>
        <v>42589</v>
      </c>
      <c r="B224" s="8" t="str">
        <f t="shared" si="838"/>
        <v>dom</v>
      </c>
      <c r="C224" s="8">
        <f t="shared" si="839"/>
        <v>31</v>
      </c>
      <c r="D224" s="8">
        <f t="shared" si="840"/>
        <v>7</v>
      </c>
      <c r="E224" s="8">
        <f t="shared" si="841"/>
        <v>8</v>
      </c>
      <c r="F224" s="9">
        <f t="shared" si="842"/>
        <v>2016</v>
      </c>
      <c r="G224" s="7">
        <f t="shared" si="824"/>
        <v>42225</v>
      </c>
      <c r="H224" s="8" t="str">
        <f t="shared" si="833"/>
        <v>dom</v>
      </c>
      <c r="I224" s="57">
        <v>8</v>
      </c>
      <c r="J224" s="10">
        <v>36</v>
      </c>
      <c r="K224" s="33">
        <f t="shared" si="855"/>
        <v>0.22222222222222221</v>
      </c>
      <c r="L224" s="11">
        <f t="shared" si="856"/>
        <v>2.2222222222222223</v>
      </c>
      <c r="M224" s="7">
        <f t="shared" si="857"/>
        <v>42589</v>
      </c>
      <c r="N224" s="8" t="str">
        <f t="shared" si="849"/>
        <v>dom</v>
      </c>
      <c r="O224" s="77">
        <v>19</v>
      </c>
      <c r="P224" s="16">
        <v>36</v>
      </c>
      <c r="Q224" s="33">
        <f t="shared" si="858"/>
        <v>0.52777777777777779</v>
      </c>
      <c r="R224" s="11">
        <f t="shared" si="859"/>
        <v>5.2777777777777777</v>
      </c>
      <c r="S224" s="32">
        <f t="shared" si="843"/>
        <v>1.3749999999999998</v>
      </c>
      <c r="T224" s="62">
        <v>49</v>
      </c>
      <c r="U224" s="72">
        <v>0</v>
      </c>
      <c r="V224" s="68"/>
      <c r="W224" s="28" t="str">
        <f t="shared" si="850"/>
        <v>AUMENTA</v>
      </c>
      <c r="X224" s="37">
        <f t="shared" ref="X224" si="972">+Y224+10</f>
        <v>99.512708333333336</v>
      </c>
      <c r="Y224" s="37">
        <f t="shared" ref="Y224" si="973">+Z224+10</f>
        <v>89.512708333333336</v>
      </c>
      <c r="Z224" s="37">
        <f t="shared" ref="Z224" si="974">+AA224+10</f>
        <v>79.512708333333336</v>
      </c>
      <c r="AA224" s="37">
        <f t="shared" ref="AA224" si="975">+AB224+10</f>
        <v>69.512708333333336</v>
      </c>
      <c r="AB224" s="37">
        <f t="shared" si="864"/>
        <v>59.512708333333336</v>
      </c>
      <c r="AC224" s="37">
        <f t="shared" si="865"/>
        <v>49.512708333333336</v>
      </c>
      <c r="AD224" s="43">
        <v>1</v>
      </c>
      <c r="AE224" s="44">
        <f t="shared" si="866"/>
        <v>49.512708333333336</v>
      </c>
      <c r="AF224" s="13">
        <f t="shared" si="867"/>
        <v>57.151597222222222</v>
      </c>
      <c r="AG224" s="13">
        <f t="shared" si="868"/>
        <v>67.429374999999993</v>
      </c>
      <c r="AH224" s="13">
        <f t="shared" si="869"/>
        <v>77.707152777777779</v>
      </c>
      <c r="AI224" s="13">
        <f t="shared" si="870"/>
        <v>90.346041666666665</v>
      </c>
      <c r="AJ224" s="13">
        <f t="shared" si="871"/>
        <v>102.98493055555556</v>
      </c>
    </row>
    <row r="225" spans="1:36" ht="15" x14ac:dyDescent="0.25">
      <c r="A225" s="7">
        <f t="shared" si="848"/>
        <v>42590</v>
      </c>
      <c r="B225" s="8" t="str">
        <f t="shared" si="838"/>
        <v>lun</v>
      </c>
      <c r="C225" s="8">
        <f t="shared" si="839"/>
        <v>32</v>
      </c>
      <c r="D225" s="8">
        <f t="shared" si="840"/>
        <v>8</v>
      </c>
      <c r="E225" s="8">
        <f t="shared" si="841"/>
        <v>8</v>
      </c>
      <c r="F225" s="9">
        <f t="shared" si="842"/>
        <v>2016</v>
      </c>
      <c r="G225" s="7">
        <f t="shared" si="824"/>
        <v>42226</v>
      </c>
      <c r="H225" s="8" t="str">
        <f t="shared" si="833"/>
        <v>lun</v>
      </c>
      <c r="I225" s="57">
        <v>15</v>
      </c>
      <c r="J225" s="10">
        <v>36</v>
      </c>
      <c r="K225" s="33">
        <f t="shared" si="855"/>
        <v>0.41666666666666669</v>
      </c>
      <c r="L225" s="11">
        <f t="shared" si="856"/>
        <v>4.166666666666667</v>
      </c>
      <c r="M225" s="7">
        <f t="shared" si="857"/>
        <v>42590</v>
      </c>
      <c r="N225" s="8" t="str">
        <f t="shared" si="849"/>
        <v>lun</v>
      </c>
      <c r="O225" s="77">
        <v>24</v>
      </c>
      <c r="P225" s="16">
        <v>36</v>
      </c>
      <c r="Q225" s="33">
        <f t="shared" si="858"/>
        <v>0.66666666666666663</v>
      </c>
      <c r="R225" s="11">
        <f t="shared" si="859"/>
        <v>6.6666666666666661</v>
      </c>
      <c r="S225" s="32">
        <f t="shared" si="843"/>
        <v>0.59999999999999976</v>
      </c>
      <c r="T225" s="62">
        <v>49</v>
      </c>
      <c r="U225" s="72">
        <v>0</v>
      </c>
      <c r="V225" s="68"/>
      <c r="W225" s="28" t="str">
        <f t="shared" si="850"/>
        <v>AUMENTA</v>
      </c>
      <c r="X225" s="37">
        <f t="shared" ref="X225" si="976">+Y225+10</f>
        <v>106.12</v>
      </c>
      <c r="Y225" s="37">
        <f t="shared" ref="Y225" si="977">+Z225+10</f>
        <v>96.12</v>
      </c>
      <c r="Z225" s="37">
        <f t="shared" ref="Z225" si="978">+AA225+10</f>
        <v>86.12</v>
      </c>
      <c r="AA225" s="37">
        <f t="shared" ref="AA225" si="979">+AB225+10</f>
        <v>76.12</v>
      </c>
      <c r="AB225" s="37">
        <f t="shared" si="864"/>
        <v>66.12</v>
      </c>
      <c r="AC225" s="37">
        <f t="shared" si="865"/>
        <v>56.12</v>
      </c>
      <c r="AD225" s="43">
        <v>1</v>
      </c>
      <c r="AE225" s="44">
        <f t="shared" si="866"/>
        <v>56.12</v>
      </c>
      <c r="AF225" s="13">
        <f t="shared" si="867"/>
        <v>64.453333333333333</v>
      </c>
      <c r="AG225" s="13">
        <f t="shared" si="868"/>
        <v>76.12</v>
      </c>
      <c r="AH225" s="13">
        <f t="shared" si="869"/>
        <v>87.786666666666662</v>
      </c>
      <c r="AI225" s="13">
        <f t="shared" si="870"/>
        <v>101.11999999999999</v>
      </c>
      <c r="AJ225" s="13">
        <f t="shared" si="871"/>
        <v>114.45333333333332</v>
      </c>
    </row>
    <row r="226" spans="1:36" ht="15" x14ac:dyDescent="0.25">
      <c r="A226" s="7">
        <f t="shared" si="848"/>
        <v>42591</v>
      </c>
      <c r="B226" s="8" t="str">
        <f t="shared" si="838"/>
        <v>mar</v>
      </c>
      <c r="C226" s="8">
        <f t="shared" si="839"/>
        <v>32</v>
      </c>
      <c r="D226" s="8">
        <f t="shared" si="840"/>
        <v>9</v>
      </c>
      <c r="E226" s="8">
        <f t="shared" si="841"/>
        <v>8</v>
      </c>
      <c r="F226" s="9">
        <f t="shared" si="842"/>
        <v>2016</v>
      </c>
      <c r="G226" s="7">
        <f t="shared" si="824"/>
        <v>42227</v>
      </c>
      <c r="H226" s="8" t="str">
        <f t="shared" si="833"/>
        <v>mar</v>
      </c>
      <c r="I226" s="57">
        <v>9</v>
      </c>
      <c r="J226" s="10">
        <v>36</v>
      </c>
      <c r="K226" s="33">
        <f t="shared" si="855"/>
        <v>0.25</v>
      </c>
      <c r="L226" s="11">
        <f t="shared" si="856"/>
        <v>2.5</v>
      </c>
      <c r="M226" s="7">
        <f t="shared" si="857"/>
        <v>42591</v>
      </c>
      <c r="N226" s="8" t="str">
        <f t="shared" si="849"/>
        <v>mar</v>
      </c>
      <c r="O226" s="77">
        <v>31</v>
      </c>
      <c r="P226" s="16">
        <v>36</v>
      </c>
      <c r="Q226" s="33">
        <f t="shared" si="858"/>
        <v>0.86111111111111116</v>
      </c>
      <c r="R226" s="11">
        <f t="shared" si="859"/>
        <v>8.6111111111111107</v>
      </c>
      <c r="S226" s="32">
        <f t="shared" si="843"/>
        <v>2.4444444444444442</v>
      </c>
      <c r="T226" s="62">
        <v>49</v>
      </c>
      <c r="U226" s="72">
        <v>0</v>
      </c>
      <c r="V226" s="68"/>
      <c r="W226" s="28" t="str">
        <f t="shared" si="850"/>
        <v>AUMENTA</v>
      </c>
      <c r="X226" s="37">
        <f t="shared" ref="X226" si="980">+Y226+10</f>
        <v>117.13770833333334</v>
      </c>
      <c r="Y226" s="37">
        <f t="shared" ref="Y226" si="981">+Z226+10</f>
        <v>107.13770833333334</v>
      </c>
      <c r="Z226" s="37">
        <f t="shared" ref="Z226" si="982">+AA226+10</f>
        <v>97.137708333333336</v>
      </c>
      <c r="AA226" s="37">
        <f t="shared" ref="AA226" si="983">+AB226+10</f>
        <v>87.137708333333336</v>
      </c>
      <c r="AB226" s="37">
        <f t="shared" si="864"/>
        <v>77.137708333333336</v>
      </c>
      <c r="AC226" s="37">
        <f t="shared" si="865"/>
        <v>67.137708333333336</v>
      </c>
      <c r="AD226" s="43">
        <v>1</v>
      </c>
      <c r="AE226" s="44">
        <f t="shared" si="866"/>
        <v>67.137708333333336</v>
      </c>
      <c r="AF226" s="13">
        <f t="shared" si="867"/>
        <v>76.443263888888879</v>
      </c>
      <c r="AG226" s="13">
        <f t="shared" si="868"/>
        <v>90.054374999999993</v>
      </c>
      <c r="AH226" s="13">
        <f t="shared" si="869"/>
        <v>103.66548611111111</v>
      </c>
      <c r="AI226" s="13">
        <f t="shared" si="870"/>
        <v>117.97104166666666</v>
      </c>
      <c r="AJ226" s="13">
        <f t="shared" si="871"/>
        <v>132.27659722222222</v>
      </c>
    </row>
    <row r="227" spans="1:36" ht="15" x14ac:dyDescent="0.25">
      <c r="A227" s="7">
        <f t="shared" si="848"/>
        <v>42592</v>
      </c>
      <c r="B227" s="8" t="str">
        <f t="shared" si="838"/>
        <v>mer</v>
      </c>
      <c r="C227" s="8">
        <f t="shared" si="839"/>
        <v>32</v>
      </c>
      <c r="D227" s="8">
        <f t="shared" si="840"/>
        <v>10</v>
      </c>
      <c r="E227" s="8">
        <f t="shared" si="841"/>
        <v>8</v>
      </c>
      <c r="F227" s="9">
        <f t="shared" si="842"/>
        <v>2016</v>
      </c>
      <c r="G227" s="7">
        <f t="shared" si="824"/>
        <v>42228</v>
      </c>
      <c r="H227" s="8" t="str">
        <f t="shared" si="833"/>
        <v>mer</v>
      </c>
      <c r="I227" s="57">
        <v>10</v>
      </c>
      <c r="J227" s="10">
        <v>36</v>
      </c>
      <c r="K227" s="33">
        <f t="shared" si="855"/>
        <v>0.27777777777777779</v>
      </c>
      <c r="L227" s="11">
        <f t="shared" si="856"/>
        <v>2.7777777777777777</v>
      </c>
      <c r="M227" s="7">
        <f t="shared" si="857"/>
        <v>42592</v>
      </c>
      <c r="N227" s="8" t="str">
        <f t="shared" si="849"/>
        <v>mer</v>
      </c>
      <c r="O227" s="77">
        <v>30</v>
      </c>
      <c r="P227" s="16">
        <v>36</v>
      </c>
      <c r="Q227" s="33">
        <f t="shared" si="858"/>
        <v>0.83333333333333337</v>
      </c>
      <c r="R227" s="11">
        <f t="shared" si="859"/>
        <v>8.3333333333333339</v>
      </c>
      <c r="S227" s="32">
        <f t="shared" si="843"/>
        <v>2.0000000000000004</v>
      </c>
      <c r="T227" s="62">
        <v>49</v>
      </c>
      <c r="U227" s="72">
        <v>0</v>
      </c>
      <c r="V227" s="68"/>
      <c r="W227" s="28" t="str">
        <f t="shared" si="850"/>
        <v>AUMENTA</v>
      </c>
      <c r="X227" s="37">
        <f t="shared" ref="X227" si="984">+Y227+10</f>
        <v>115.4375</v>
      </c>
      <c r="Y227" s="37">
        <f t="shared" ref="Y227" si="985">+Z227+10</f>
        <v>105.4375</v>
      </c>
      <c r="Z227" s="37">
        <f t="shared" ref="Z227" si="986">+AA227+10</f>
        <v>95.4375</v>
      </c>
      <c r="AA227" s="37">
        <f t="shared" ref="AA227" si="987">+AB227+10</f>
        <v>85.4375</v>
      </c>
      <c r="AB227" s="37">
        <f t="shared" si="864"/>
        <v>75.4375</v>
      </c>
      <c r="AC227" s="37">
        <f t="shared" si="865"/>
        <v>65.4375</v>
      </c>
      <c r="AD227" s="43">
        <v>1</v>
      </c>
      <c r="AE227" s="44">
        <f t="shared" si="866"/>
        <v>65.4375</v>
      </c>
      <c r="AF227" s="13">
        <f t="shared" si="867"/>
        <v>74.604166666666671</v>
      </c>
      <c r="AG227" s="13">
        <f t="shared" si="868"/>
        <v>87.9375</v>
      </c>
      <c r="AH227" s="13">
        <f t="shared" si="869"/>
        <v>101.27083333333334</v>
      </c>
      <c r="AI227" s="13">
        <f t="shared" si="870"/>
        <v>115.4375</v>
      </c>
      <c r="AJ227" s="13">
        <f t="shared" si="871"/>
        <v>129.60416666666669</v>
      </c>
    </row>
    <row r="228" spans="1:36" ht="15" x14ac:dyDescent="0.25">
      <c r="A228" s="7">
        <f t="shared" si="848"/>
        <v>42593</v>
      </c>
      <c r="B228" s="8" t="str">
        <f t="shared" si="838"/>
        <v>gio</v>
      </c>
      <c r="C228" s="8">
        <f t="shared" si="839"/>
        <v>32</v>
      </c>
      <c r="D228" s="8">
        <f t="shared" si="840"/>
        <v>11</v>
      </c>
      <c r="E228" s="8">
        <f t="shared" si="841"/>
        <v>8</v>
      </c>
      <c r="F228" s="9">
        <f t="shared" si="842"/>
        <v>2016</v>
      </c>
      <c r="G228" s="7">
        <f t="shared" si="824"/>
        <v>42229</v>
      </c>
      <c r="H228" s="8" t="str">
        <f t="shared" si="833"/>
        <v>gio</v>
      </c>
      <c r="I228" s="57">
        <v>10</v>
      </c>
      <c r="J228" s="10">
        <v>36</v>
      </c>
      <c r="K228" s="33">
        <f t="shared" si="855"/>
        <v>0.27777777777777779</v>
      </c>
      <c r="L228" s="11">
        <f t="shared" si="856"/>
        <v>2.7777777777777777</v>
      </c>
      <c r="M228" s="7">
        <f t="shared" si="857"/>
        <v>42593</v>
      </c>
      <c r="N228" s="8" t="str">
        <f t="shared" si="849"/>
        <v>gio</v>
      </c>
      <c r="O228" s="77">
        <v>27</v>
      </c>
      <c r="P228" s="16">
        <v>36</v>
      </c>
      <c r="Q228" s="33">
        <f t="shared" si="858"/>
        <v>0.75</v>
      </c>
      <c r="R228" s="11">
        <f t="shared" si="859"/>
        <v>7.5</v>
      </c>
      <c r="S228" s="32">
        <f t="shared" si="843"/>
        <v>1.7000000000000002</v>
      </c>
      <c r="T228" s="62">
        <v>49</v>
      </c>
      <c r="U228" s="72">
        <v>0</v>
      </c>
      <c r="V228" s="68"/>
      <c r="W228" s="28" t="str">
        <f t="shared" si="850"/>
        <v>AUMENTA</v>
      </c>
      <c r="X228" s="37">
        <f t="shared" ref="X228" si="988">+Y228+10</f>
        <v>110.589375</v>
      </c>
      <c r="Y228" s="37">
        <f t="shared" ref="Y228" si="989">+Z228+10</f>
        <v>100.589375</v>
      </c>
      <c r="Z228" s="37">
        <f t="shared" ref="Z228" si="990">+AA228+10</f>
        <v>90.589375000000004</v>
      </c>
      <c r="AA228" s="37">
        <f t="shared" ref="AA228" si="991">+AB228+10</f>
        <v>80.589375000000004</v>
      </c>
      <c r="AB228" s="37">
        <f t="shared" si="864"/>
        <v>70.589375000000004</v>
      </c>
      <c r="AC228" s="37">
        <f t="shared" si="865"/>
        <v>60.589375000000004</v>
      </c>
      <c r="AD228" s="43">
        <v>1</v>
      </c>
      <c r="AE228" s="44">
        <f t="shared" si="866"/>
        <v>60.589375000000004</v>
      </c>
      <c r="AF228" s="13">
        <f t="shared" si="867"/>
        <v>69.339375000000004</v>
      </c>
      <c r="AG228" s="13">
        <f t="shared" si="868"/>
        <v>81.839375000000004</v>
      </c>
      <c r="AH228" s="13">
        <f t="shared" si="869"/>
        <v>94.339375000000004</v>
      </c>
      <c r="AI228" s="13">
        <f t="shared" si="870"/>
        <v>108.089375</v>
      </c>
      <c r="AJ228" s="13">
        <f t="shared" si="871"/>
        <v>121.839375</v>
      </c>
    </row>
    <row r="229" spans="1:36" ht="15" x14ac:dyDescent="0.25">
      <c r="A229" s="7">
        <f t="shared" si="848"/>
        <v>42594</v>
      </c>
      <c r="B229" s="8" t="str">
        <f t="shared" si="838"/>
        <v>ven</v>
      </c>
      <c r="C229" s="8">
        <f t="shared" si="839"/>
        <v>32</v>
      </c>
      <c r="D229" s="8">
        <f t="shared" si="840"/>
        <v>12</v>
      </c>
      <c r="E229" s="8">
        <f t="shared" si="841"/>
        <v>8</v>
      </c>
      <c r="F229" s="9">
        <f t="shared" si="842"/>
        <v>2016</v>
      </c>
      <c r="G229" s="7">
        <f t="shared" si="824"/>
        <v>42230</v>
      </c>
      <c r="H229" s="8" t="str">
        <f t="shared" si="833"/>
        <v>ven</v>
      </c>
      <c r="I229" s="57">
        <v>15</v>
      </c>
      <c r="J229" s="10">
        <v>36</v>
      </c>
      <c r="K229" s="33">
        <f t="shared" si="855"/>
        <v>0.41666666666666669</v>
      </c>
      <c r="L229" s="11">
        <f t="shared" si="856"/>
        <v>4.166666666666667</v>
      </c>
      <c r="M229" s="7">
        <f t="shared" si="857"/>
        <v>42594</v>
      </c>
      <c r="N229" s="8" t="str">
        <f t="shared" si="849"/>
        <v>ven</v>
      </c>
      <c r="O229" s="77">
        <v>25</v>
      </c>
      <c r="P229" s="16">
        <v>36</v>
      </c>
      <c r="Q229" s="33">
        <f t="shared" si="858"/>
        <v>0.69444444444444442</v>
      </c>
      <c r="R229" s="11">
        <f t="shared" si="859"/>
        <v>6.9444444444444446</v>
      </c>
      <c r="S229" s="32">
        <f t="shared" si="843"/>
        <v>0.66666666666666663</v>
      </c>
      <c r="T229" s="62">
        <v>49</v>
      </c>
      <c r="U229" s="72">
        <v>0</v>
      </c>
      <c r="V229" s="68"/>
      <c r="W229" s="28" t="str">
        <f t="shared" si="850"/>
        <v>AUMENTA</v>
      </c>
      <c r="X229" s="37">
        <f t="shared" ref="X229" si="992">+Y229+10</f>
        <v>107.56770833333334</v>
      </c>
      <c r="Y229" s="37">
        <f t="shared" ref="Y229" si="993">+Z229+10</f>
        <v>97.567708333333343</v>
      </c>
      <c r="Z229" s="37">
        <f t="shared" ref="Z229" si="994">+AA229+10</f>
        <v>87.567708333333343</v>
      </c>
      <c r="AA229" s="37">
        <f t="shared" ref="AA229" si="995">+AB229+10</f>
        <v>77.567708333333343</v>
      </c>
      <c r="AB229" s="37">
        <f t="shared" si="864"/>
        <v>67.567708333333343</v>
      </c>
      <c r="AC229" s="37">
        <f t="shared" si="865"/>
        <v>57.567708333333336</v>
      </c>
      <c r="AD229" s="43">
        <v>1</v>
      </c>
      <c r="AE229" s="44">
        <f t="shared" si="866"/>
        <v>57.567708333333336</v>
      </c>
      <c r="AF229" s="13">
        <f t="shared" si="867"/>
        <v>66.039930555555557</v>
      </c>
      <c r="AG229" s="13">
        <f t="shared" si="868"/>
        <v>77.984375</v>
      </c>
      <c r="AH229" s="13">
        <f t="shared" si="869"/>
        <v>89.928819444444443</v>
      </c>
      <c r="AI229" s="13">
        <f t="shared" si="870"/>
        <v>103.40104166666667</v>
      </c>
      <c r="AJ229" s="13">
        <f t="shared" si="871"/>
        <v>116.87326388888889</v>
      </c>
    </row>
    <row r="230" spans="1:36" ht="15" x14ac:dyDescent="0.25">
      <c r="A230" s="7">
        <f t="shared" si="848"/>
        <v>42595</v>
      </c>
      <c r="B230" s="8" t="str">
        <f t="shared" si="838"/>
        <v>sab</v>
      </c>
      <c r="C230" s="8">
        <f t="shared" si="839"/>
        <v>32</v>
      </c>
      <c r="D230" s="8">
        <f t="shared" si="840"/>
        <v>13</v>
      </c>
      <c r="E230" s="8">
        <f t="shared" si="841"/>
        <v>8</v>
      </c>
      <c r="F230" s="9">
        <f t="shared" si="842"/>
        <v>2016</v>
      </c>
      <c r="G230" s="7">
        <f t="shared" si="824"/>
        <v>42231</v>
      </c>
      <c r="H230" s="8" t="str">
        <f t="shared" si="833"/>
        <v>sab</v>
      </c>
      <c r="I230" s="57">
        <v>27</v>
      </c>
      <c r="J230" s="10">
        <v>36</v>
      </c>
      <c r="K230" s="33">
        <f t="shared" si="855"/>
        <v>0.75</v>
      </c>
      <c r="L230" s="11">
        <f t="shared" si="856"/>
        <v>7.5</v>
      </c>
      <c r="M230" s="7">
        <f t="shared" si="857"/>
        <v>42595</v>
      </c>
      <c r="N230" s="8" t="str">
        <f t="shared" si="849"/>
        <v>sab</v>
      </c>
      <c r="O230" s="77">
        <v>35</v>
      </c>
      <c r="P230" s="16">
        <v>36</v>
      </c>
      <c r="Q230" s="33">
        <f t="shared" si="858"/>
        <v>0.97222222222222221</v>
      </c>
      <c r="R230" s="11">
        <f t="shared" si="859"/>
        <v>9.7222222222222214</v>
      </c>
      <c r="S230" s="32">
        <f t="shared" si="843"/>
        <v>0.29629629629629617</v>
      </c>
      <c r="T230" s="62">
        <v>49</v>
      </c>
      <c r="U230" s="72">
        <v>0</v>
      </c>
      <c r="V230" s="68"/>
      <c r="W230" s="28" t="str">
        <f t="shared" si="850"/>
        <v>AUMENTA</v>
      </c>
      <c r="X230" s="37">
        <f t="shared" ref="X230" si="996">+Y230+10</f>
        <v>124.359375</v>
      </c>
      <c r="Y230" s="37">
        <f t="shared" ref="Y230" si="997">+Z230+10</f>
        <v>114.359375</v>
      </c>
      <c r="Z230" s="37">
        <f t="shared" ref="Z230" si="998">+AA230+10</f>
        <v>104.359375</v>
      </c>
      <c r="AA230" s="37">
        <f t="shared" ref="AA230" si="999">+AB230+10</f>
        <v>94.359375</v>
      </c>
      <c r="AB230" s="37">
        <f t="shared" si="864"/>
        <v>84.359375</v>
      </c>
      <c r="AC230" s="37">
        <f t="shared" si="865"/>
        <v>74.359375</v>
      </c>
      <c r="AD230" s="43">
        <v>1</v>
      </c>
      <c r="AE230" s="44">
        <f t="shared" si="866"/>
        <v>74.359375</v>
      </c>
      <c r="AF230" s="13">
        <f t="shared" si="867"/>
        <v>84.220486111111114</v>
      </c>
      <c r="AG230" s="13">
        <f t="shared" si="868"/>
        <v>98.942708333333329</v>
      </c>
      <c r="AH230" s="13">
        <f t="shared" si="869"/>
        <v>113.66493055555554</v>
      </c>
      <c r="AI230" s="13">
        <f t="shared" si="870"/>
        <v>128.52604166666666</v>
      </c>
      <c r="AJ230" s="13">
        <f t="shared" si="871"/>
        <v>143.38715277777777</v>
      </c>
    </row>
    <row r="231" spans="1:36" ht="15" x14ac:dyDescent="0.25">
      <c r="A231" s="7">
        <f t="shared" si="848"/>
        <v>42596</v>
      </c>
      <c r="B231" s="8" t="str">
        <f t="shared" si="838"/>
        <v>dom</v>
      </c>
      <c r="C231" s="8">
        <f t="shared" si="839"/>
        <v>32</v>
      </c>
      <c r="D231" s="8">
        <f t="shared" si="840"/>
        <v>14</v>
      </c>
      <c r="E231" s="8">
        <f t="shared" si="841"/>
        <v>8</v>
      </c>
      <c r="F231" s="9">
        <f t="shared" si="842"/>
        <v>2016</v>
      </c>
      <c r="G231" s="7">
        <f t="shared" si="824"/>
        <v>42232</v>
      </c>
      <c r="H231" s="8" t="str">
        <f t="shared" si="833"/>
        <v>dom</v>
      </c>
      <c r="I231" s="57">
        <v>19</v>
      </c>
      <c r="J231" s="10">
        <v>36</v>
      </c>
      <c r="K231" s="33">
        <f t="shared" si="855"/>
        <v>0.52777777777777779</v>
      </c>
      <c r="L231" s="11">
        <f t="shared" si="856"/>
        <v>5.2777777777777777</v>
      </c>
      <c r="M231" s="7">
        <f t="shared" si="857"/>
        <v>42596</v>
      </c>
      <c r="N231" s="8" t="str">
        <f t="shared" si="849"/>
        <v>dom</v>
      </c>
      <c r="O231" s="77">
        <v>36</v>
      </c>
      <c r="P231" s="16">
        <v>36</v>
      </c>
      <c r="Q231" s="33">
        <f t="shared" si="858"/>
        <v>1</v>
      </c>
      <c r="R231" s="11">
        <f t="shared" si="859"/>
        <v>10</v>
      </c>
      <c r="S231" s="32">
        <f t="shared" si="843"/>
        <v>0.89473684210526316</v>
      </c>
      <c r="T231" s="62">
        <v>49</v>
      </c>
      <c r="U231" s="72">
        <v>0</v>
      </c>
      <c r="V231" s="68"/>
      <c r="W231" s="28" t="str">
        <f t="shared" si="850"/>
        <v>AUMENTA</v>
      </c>
      <c r="X231" s="37">
        <f t="shared" ref="X231" si="1000">+Y231+10</f>
        <v>126.27</v>
      </c>
      <c r="Y231" s="37">
        <f t="shared" ref="Y231" si="1001">+Z231+10</f>
        <v>116.27</v>
      </c>
      <c r="Z231" s="37">
        <f t="shared" ref="Z231" si="1002">+AA231+10</f>
        <v>106.27</v>
      </c>
      <c r="AA231" s="37">
        <f t="shared" ref="AA231" si="1003">+AB231+10</f>
        <v>96.27</v>
      </c>
      <c r="AB231" s="37">
        <f t="shared" si="864"/>
        <v>86.27</v>
      </c>
      <c r="AC231" s="37">
        <f t="shared" si="865"/>
        <v>76.27</v>
      </c>
      <c r="AD231" s="43">
        <v>1</v>
      </c>
      <c r="AE231" s="44">
        <f t="shared" si="866"/>
        <v>76.27</v>
      </c>
      <c r="AF231" s="13">
        <f t="shared" si="867"/>
        <v>86.27</v>
      </c>
      <c r="AG231" s="13">
        <f t="shared" si="868"/>
        <v>101.27</v>
      </c>
      <c r="AH231" s="13">
        <f t="shared" si="869"/>
        <v>116.27</v>
      </c>
      <c r="AI231" s="13">
        <f t="shared" si="870"/>
        <v>131.26999999999998</v>
      </c>
      <c r="AJ231" s="13">
        <f t="shared" si="871"/>
        <v>146.26999999999998</v>
      </c>
    </row>
    <row r="232" spans="1:36" ht="15" x14ac:dyDescent="0.25">
      <c r="A232" s="7">
        <f t="shared" si="848"/>
        <v>42597</v>
      </c>
      <c r="B232" s="8" t="str">
        <f t="shared" si="838"/>
        <v>lun</v>
      </c>
      <c r="C232" s="8">
        <f t="shared" si="839"/>
        <v>33</v>
      </c>
      <c r="D232" s="8">
        <f t="shared" si="840"/>
        <v>15</v>
      </c>
      <c r="E232" s="8">
        <f t="shared" si="841"/>
        <v>8</v>
      </c>
      <c r="F232" s="9">
        <f t="shared" si="842"/>
        <v>2016</v>
      </c>
      <c r="G232" s="7">
        <f t="shared" si="824"/>
        <v>42233</v>
      </c>
      <c r="H232" s="8" t="str">
        <f t="shared" si="833"/>
        <v>lun</v>
      </c>
      <c r="I232" s="57">
        <v>18</v>
      </c>
      <c r="J232" s="10">
        <v>36</v>
      </c>
      <c r="K232" s="33">
        <f t="shared" si="855"/>
        <v>0.5</v>
      </c>
      <c r="L232" s="11">
        <f t="shared" si="856"/>
        <v>5</v>
      </c>
      <c r="M232" s="7">
        <f t="shared" si="857"/>
        <v>42597</v>
      </c>
      <c r="N232" s="8" t="str">
        <f t="shared" si="849"/>
        <v>lun</v>
      </c>
      <c r="O232" s="77">
        <v>30</v>
      </c>
      <c r="P232" s="16">
        <v>36</v>
      </c>
      <c r="Q232" s="33">
        <f t="shared" si="858"/>
        <v>0.83333333333333337</v>
      </c>
      <c r="R232" s="11">
        <f t="shared" si="859"/>
        <v>8.3333333333333339</v>
      </c>
      <c r="S232" s="32">
        <f t="shared" si="843"/>
        <v>0.66666666666666674</v>
      </c>
      <c r="T232" s="62">
        <v>49</v>
      </c>
      <c r="U232" s="72">
        <v>0</v>
      </c>
      <c r="V232" s="68"/>
      <c r="W232" s="28" t="str">
        <f t="shared" si="850"/>
        <v>AUMENTA</v>
      </c>
      <c r="X232" s="37">
        <f t="shared" ref="X232" si="1004">+Y232+10</f>
        <v>115.4375</v>
      </c>
      <c r="Y232" s="37">
        <f t="shared" ref="Y232" si="1005">+Z232+10</f>
        <v>105.4375</v>
      </c>
      <c r="Z232" s="37">
        <f t="shared" ref="Z232" si="1006">+AA232+10</f>
        <v>95.4375</v>
      </c>
      <c r="AA232" s="37">
        <f t="shared" ref="AA232" si="1007">+AB232+10</f>
        <v>85.4375</v>
      </c>
      <c r="AB232" s="37">
        <f t="shared" si="864"/>
        <v>75.4375</v>
      </c>
      <c r="AC232" s="37">
        <f t="shared" si="865"/>
        <v>65.4375</v>
      </c>
      <c r="AD232" s="43">
        <v>1</v>
      </c>
      <c r="AE232" s="44">
        <f t="shared" si="866"/>
        <v>65.4375</v>
      </c>
      <c r="AF232" s="13">
        <f t="shared" si="867"/>
        <v>74.604166666666671</v>
      </c>
      <c r="AG232" s="13">
        <f t="shared" si="868"/>
        <v>87.9375</v>
      </c>
      <c r="AH232" s="13">
        <f t="shared" si="869"/>
        <v>101.27083333333334</v>
      </c>
      <c r="AI232" s="13">
        <f t="shared" si="870"/>
        <v>115.4375</v>
      </c>
      <c r="AJ232" s="13">
        <f t="shared" si="871"/>
        <v>129.60416666666669</v>
      </c>
    </row>
    <row r="233" spans="1:36" ht="15" x14ac:dyDescent="0.25">
      <c r="A233" s="7">
        <f t="shared" si="848"/>
        <v>42598</v>
      </c>
      <c r="B233" s="8" t="str">
        <f t="shared" si="838"/>
        <v>mar</v>
      </c>
      <c r="C233" s="8">
        <f t="shared" si="839"/>
        <v>33</v>
      </c>
      <c r="D233" s="8">
        <f t="shared" si="840"/>
        <v>16</v>
      </c>
      <c r="E233" s="8">
        <f t="shared" si="841"/>
        <v>8</v>
      </c>
      <c r="F233" s="9">
        <f t="shared" si="842"/>
        <v>2016</v>
      </c>
      <c r="G233" s="7">
        <f t="shared" si="824"/>
        <v>42234</v>
      </c>
      <c r="H233" s="8" t="str">
        <f t="shared" si="833"/>
        <v>mar</v>
      </c>
      <c r="I233" s="57">
        <v>25</v>
      </c>
      <c r="J233" s="10">
        <v>36</v>
      </c>
      <c r="K233" s="33">
        <f t="shared" si="855"/>
        <v>0.69444444444444442</v>
      </c>
      <c r="L233" s="11">
        <f t="shared" si="856"/>
        <v>6.9444444444444446</v>
      </c>
      <c r="M233" s="7">
        <f t="shared" si="857"/>
        <v>42598</v>
      </c>
      <c r="N233" s="8" t="str">
        <f t="shared" si="849"/>
        <v>mar</v>
      </c>
      <c r="O233" s="77">
        <v>29</v>
      </c>
      <c r="P233" s="16">
        <v>36</v>
      </c>
      <c r="Q233" s="33">
        <f t="shared" si="858"/>
        <v>0.80555555555555558</v>
      </c>
      <c r="R233" s="11">
        <f t="shared" si="859"/>
        <v>8.0555555555555554</v>
      </c>
      <c r="S233" s="32">
        <f t="shared" si="843"/>
        <v>0.15999999999999995</v>
      </c>
      <c r="T233" s="62">
        <v>49</v>
      </c>
      <c r="U233" s="72">
        <v>0</v>
      </c>
      <c r="V233" s="68"/>
      <c r="W233" s="28" t="str">
        <f t="shared" si="850"/>
        <v>AUMENTA</v>
      </c>
      <c r="X233" s="37">
        <f t="shared" ref="X233" si="1008">+Y233+10</f>
        <v>113.779375</v>
      </c>
      <c r="Y233" s="37">
        <f t="shared" ref="Y233" si="1009">+Z233+10</f>
        <v>103.779375</v>
      </c>
      <c r="Z233" s="37">
        <f t="shared" ref="Z233" si="1010">+AA233+10</f>
        <v>93.779375000000002</v>
      </c>
      <c r="AA233" s="37">
        <f t="shared" ref="AA233" si="1011">+AB233+10</f>
        <v>83.779375000000002</v>
      </c>
      <c r="AB233" s="37">
        <f t="shared" si="864"/>
        <v>73.779375000000002</v>
      </c>
      <c r="AC233" s="37">
        <f t="shared" si="865"/>
        <v>63.779375000000002</v>
      </c>
      <c r="AD233" s="43">
        <v>1</v>
      </c>
      <c r="AE233" s="44">
        <f t="shared" si="866"/>
        <v>63.779375000000002</v>
      </c>
      <c r="AF233" s="13">
        <f t="shared" si="867"/>
        <v>72.807152777777773</v>
      </c>
      <c r="AG233" s="13">
        <f t="shared" si="868"/>
        <v>85.86270833333333</v>
      </c>
      <c r="AH233" s="13">
        <f t="shared" si="869"/>
        <v>98.918263888888887</v>
      </c>
      <c r="AI233" s="13">
        <f t="shared" si="870"/>
        <v>112.94604166666667</v>
      </c>
      <c r="AJ233" s="13">
        <f t="shared" si="871"/>
        <v>126.97381944444444</v>
      </c>
    </row>
    <row r="234" spans="1:36" ht="15" x14ac:dyDescent="0.25">
      <c r="A234" s="7">
        <f t="shared" si="848"/>
        <v>42599</v>
      </c>
      <c r="B234" s="8" t="str">
        <f t="shared" si="838"/>
        <v>mer</v>
      </c>
      <c r="C234" s="8">
        <f t="shared" si="839"/>
        <v>33</v>
      </c>
      <c r="D234" s="8">
        <f t="shared" si="840"/>
        <v>17</v>
      </c>
      <c r="E234" s="8">
        <f t="shared" si="841"/>
        <v>8</v>
      </c>
      <c r="F234" s="9">
        <f t="shared" si="842"/>
        <v>2016</v>
      </c>
      <c r="G234" s="7">
        <f t="shared" si="824"/>
        <v>42235</v>
      </c>
      <c r="H234" s="8" t="str">
        <f t="shared" si="833"/>
        <v>mer</v>
      </c>
      <c r="I234" s="57">
        <v>24</v>
      </c>
      <c r="J234" s="10">
        <v>36</v>
      </c>
      <c r="K234" s="33">
        <f t="shared" si="855"/>
        <v>0.66666666666666663</v>
      </c>
      <c r="L234" s="11">
        <f t="shared" si="856"/>
        <v>6.6666666666666661</v>
      </c>
      <c r="M234" s="7">
        <f t="shared" si="857"/>
        <v>42599</v>
      </c>
      <c r="N234" s="8" t="str">
        <f t="shared" si="849"/>
        <v>mer</v>
      </c>
      <c r="O234" s="77">
        <v>33</v>
      </c>
      <c r="P234" s="16">
        <v>36</v>
      </c>
      <c r="Q234" s="33">
        <f t="shared" si="858"/>
        <v>0.91666666666666663</v>
      </c>
      <c r="R234" s="11">
        <f t="shared" si="859"/>
        <v>9.1666666666666661</v>
      </c>
      <c r="S234" s="32">
        <f t="shared" si="843"/>
        <v>0.37500000000000006</v>
      </c>
      <c r="T234" s="62">
        <v>49</v>
      </c>
      <c r="U234" s="72">
        <v>0</v>
      </c>
      <c r="V234" s="68"/>
      <c r="W234" s="28" t="str">
        <f t="shared" si="850"/>
        <v>AUMENTA</v>
      </c>
      <c r="X234" s="37">
        <f t="shared" ref="X234" si="1012">+Y234+10</f>
        <v>120.66437500000001</v>
      </c>
      <c r="Y234" s="37">
        <f t="shared" ref="Y234" si="1013">+Z234+10</f>
        <v>110.66437500000001</v>
      </c>
      <c r="Z234" s="37">
        <f t="shared" ref="Z234" si="1014">+AA234+10</f>
        <v>100.66437500000001</v>
      </c>
      <c r="AA234" s="37">
        <f t="shared" ref="AA234" si="1015">+AB234+10</f>
        <v>90.664375000000007</v>
      </c>
      <c r="AB234" s="37">
        <f t="shared" si="864"/>
        <v>80.664375000000007</v>
      </c>
      <c r="AC234" s="37">
        <f t="shared" si="865"/>
        <v>70.664375000000007</v>
      </c>
      <c r="AD234" s="43">
        <v>1</v>
      </c>
      <c r="AE234" s="44">
        <f t="shared" si="866"/>
        <v>70.664375000000007</v>
      </c>
      <c r="AF234" s="13">
        <f t="shared" si="867"/>
        <v>80.247708333333335</v>
      </c>
      <c r="AG234" s="13">
        <f t="shared" si="868"/>
        <v>94.414375000000007</v>
      </c>
      <c r="AH234" s="13">
        <f t="shared" si="869"/>
        <v>108.58104166666666</v>
      </c>
      <c r="AI234" s="13">
        <f t="shared" si="870"/>
        <v>123.16437500000001</v>
      </c>
      <c r="AJ234" s="13">
        <f t="shared" si="871"/>
        <v>137.74770833333332</v>
      </c>
    </row>
    <row r="235" spans="1:36" ht="15" x14ac:dyDescent="0.25">
      <c r="A235" s="7">
        <f t="shared" si="848"/>
        <v>42600</v>
      </c>
      <c r="B235" s="8" t="str">
        <f t="shared" si="838"/>
        <v>gio</v>
      </c>
      <c r="C235" s="8">
        <f t="shared" si="839"/>
        <v>33</v>
      </c>
      <c r="D235" s="8">
        <f t="shared" si="840"/>
        <v>18</v>
      </c>
      <c r="E235" s="8">
        <f t="shared" si="841"/>
        <v>8</v>
      </c>
      <c r="F235" s="9">
        <f t="shared" si="842"/>
        <v>2016</v>
      </c>
      <c r="G235" s="7">
        <f t="shared" si="824"/>
        <v>42236</v>
      </c>
      <c r="H235" s="8" t="str">
        <f t="shared" si="833"/>
        <v>gio</v>
      </c>
      <c r="I235" s="57">
        <v>20</v>
      </c>
      <c r="J235" s="10">
        <v>36</v>
      </c>
      <c r="K235" s="33">
        <f t="shared" si="855"/>
        <v>0.55555555555555558</v>
      </c>
      <c r="L235" s="11">
        <f t="shared" si="856"/>
        <v>5.5555555555555554</v>
      </c>
      <c r="M235" s="7">
        <f t="shared" si="857"/>
        <v>42600</v>
      </c>
      <c r="N235" s="8" t="str">
        <f t="shared" si="849"/>
        <v>gio</v>
      </c>
      <c r="O235" s="77">
        <v>36</v>
      </c>
      <c r="P235" s="16">
        <v>36</v>
      </c>
      <c r="Q235" s="33">
        <f t="shared" si="858"/>
        <v>1</v>
      </c>
      <c r="R235" s="11">
        <f t="shared" si="859"/>
        <v>10</v>
      </c>
      <c r="S235" s="32">
        <f t="shared" si="843"/>
        <v>0.8</v>
      </c>
      <c r="T235" s="62">
        <v>49</v>
      </c>
      <c r="U235" s="72">
        <v>0</v>
      </c>
      <c r="V235" s="68"/>
      <c r="W235" s="28" t="str">
        <f t="shared" si="850"/>
        <v>AUMENTA</v>
      </c>
      <c r="X235" s="37">
        <f t="shared" ref="X235" si="1016">+Y235+10</f>
        <v>126.27</v>
      </c>
      <c r="Y235" s="37">
        <f t="shared" ref="Y235" si="1017">+Z235+10</f>
        <v>116.27</v>
      </c>
      <c r="Z235" s="37">
        <f t="shared" ref="Z235" si="1018">+AA235+10</f>
        <v>106.27</v>
      </c>
      <c r="AA235" s="37">
        <f t="shared" ref="AA235" si="1019">+AB235+10</f>
        <v>96.27</v>
      </c>
      <c r="AB235" s="37">
        <f t="shared" si="864"/>
        <v>86.27</v>
      </c>
      <c r="AC235" s="37">
        <f t="shared" si="865"/>
        <v>76.27</v>
      </c>
      <c r="AD235" s="43">
        <v>1</v>
      </c>
      <c r="AE235" s="44">
        <f t="shared" si="866"/>
        <v>76.27</v>
      </c>
      <c r="AF235" s="13">
        <f t="shared" si="867"/>
        <v>86.27</v>
      </c>
      <c r="AG235" s="13">
        <f t="shared" si="868"/>
        <v>101.27</v>
      </c>
      <c r="AH235" s="13">
        <f t="shared" si="869"/>
        <v>116.27</v>
      </c>
      <c r="AI235" s="13">
        <f t="shared" si="870"/>
        <v>131.26999999999998</v>
      </c>
      <c r="AJ235" s="13">
        <f t="shared" si="871"/>
        <v>146.26999999999998</v>
      </c>
    </row>
    <row r="236" spans="1:36" ht="15" x14ac:dyDescent="0.25">
      <c r="A236" s="7">
        <f t="shared" si="848"/>
        <v>42601</v>
      </c>
      <c r="B236" s="8" t="str">
        <f t="shared" si="838"/>
        <v>ven</v>
      </c>
      <c r="C236" s="8">
        <f t="shared" si="839"/>
        <v>33</v>
      </c>
      <c r="D236" s="8">
        <f t="shared" si="840"/>
        <v>19</v>
      </c>
      <c r="E236" s="8">
        <f t="shared" si="841"/>
        <v>8</v>
      </c>
      <c r="F236" s="9">
        <f t="shared" si="842"/>
        <v>2016</v>
      </c>
      <c r="G236" s="7">
        <f t="shared" si="824"/>
        <v>42237</v>
      </c>
      <c r="H236" s="8" t="str">
        <f t="shared" si="833"/>
        <v>ven</v>
      </c>
      <c r="I236" s="57">
        <v>20</v>
      </c>
      <c r="J236" s="10">
        <v>36</v>
      </c>
      <c r="K236" s="33">
        <f t="shared" si="855"/>
        <v>0.55555555555555558</v>
      </c>
      <c r="L236" s="11">
        <f t="shared" si="856"/>
        <v>5.5555555555555554</v>
      </c>
      <c r="M236" s="7">
        <f t="shared" si="857"/>
        <v>42601</v>
      </c>
      <c r="N236" s="8" t="str">
        <f t="shared" si="849"/>
        <v>ven</v>
      </c>
      <c r="O236" s="77">
        <v>36</v>
      </c>
      <c r="P236" s="16">
        <v>36</v>
      </c>
      <c r="Q236" s="33">
        <f t="shared" si="858"/>
        <v>1</v>
      </c>
      <c r="R236" s="11">
        <f t="shared" si="859"/>
        <v>10</v>
      </c>
      <c r="S236" s="32">
        <f t="shared" si="843"/>
        <v>0.8</v>
      </c>
      <c r="T236" s="62">
        <v>49</v>
      </c>
      <c r="U236" s="72">
        <v>0</v>
      </c>
      <c r="V236" s="68"/>
      <c r="W236" s="28" t="str">
        <f t="shared" si="850"/>
        <v>AUMENTA</v>
      </c>
      <c r="X236" s="37">
        <f t="shared" ref="X236" si="1020">+Y236+10</f>
        <v>126.27</v>
      </c>
      <c r="Y236" s="37">
        <f t="shared" ref="Y236" si="1021">+Z236+10</f>
        <v>116.27</v>
      </c>
      <c r="Z236" s="37">
        <f t="shared" ref="Z236" si="1022">+AA236+10</f>
        <v>106.27</v>
      </c>
      <c r="AA236" s="37">
        <f t="shared" ref="AA236" si="1023">+AB236+10</f>
        <v>96.27</v>
      </c>
      <c r="AB236" s="37">
        <f t="shared" si="864"/>
        <v>86.27</v>
      </c>
      <c r="AC236" s="37">
        <f t="shared" si="865"/>
        <v>76.27</v>
      </c>
      <c r="AD236" s="43">
        <v>1</v>
      </c>
      <c r="AE236" s="44">
        <f t="shared" si="866"/>
        <v>76.27</v>
      </c>
      <c r="AF236" s="13">
        <f t="shared" si="867"/>
        <v>86.27</v>
      </c>
      <c r="AG236" s="13">
        <f t="shared" si="868"/>
        <v>101.27</v>
      </c>
      <c r="AH236" s="13">
        <f t="shared" si="869"/>
        <v>116.27</v>
      </c>
      <c r="AI236" s="13">
        <f t="shared" si="870"/>
        <v>131.26999999999998</v>
      </c>
      <c r="AJ236" s="13">
        <f t="shared" si="871"/>
        <v>146.26999999999998</v>
      </c>
    </row>
    <row r="237" spans="1:36" ht="15" x14ac:dyDescent="0.25">
      <c r="A237" s="7">
        <f t="shared" si="848"/>
        <v>42602</v>
      </c>
      <c r="B237" s="8" t="str">
        <f t="shared" si="838"/>
        <v>sab</v>
      </c>
      <c r="C237" s="8">
        <f t="shared" si="839"/>
        <v>33</v>
      </c>
      <c r="D237" s="8">
        <f t="shared" si="840"/>
        <v>20</v>
      </c>
      <c r="E237" s="8">
        <f t="shared" si="841"/>
        <v>8</v>
      </c>
      <c r="F237" s="9">
        <f t="shared" si="842"/>
        <v>2016</v>
      </c>
      <c r="G237" s="7">
        <f t="shared" si="824"/>
        <v>42238</v>
      </c>
      <c r="H237" s="8" t="str">
        <f t="shared" si="833"/>
        <v>sab</v>
      </c>
      <c r="I237" s="57">
        <v>22</v>
      </c>
      <c r="J237" s="10">
        <v>36</v>
      </c>
      <c r="K237" s="33">
        <f t="shared" si="855"/>
        <v>0.61111111111111116</v>
      </c>
      <c r="L237" s="11">
        <f t="shared" si="856"/>
        <v>6.1111111111111116</v>
      </c>
      <c r="M237" s="7">
        <f t="shared" si="857"/>
        <v>42602</v>
      </c>
      <c r="N237" s="8" t="str">
        <f t="shared" si="849"/>
        <v>sab</v>
      </c>
      <c r="O237" s="77">
        <v>34</v>
      </c>
      <c r="P237" s="16">
        <v>36</v>
      </c>
      <c r="Q237" s="33">
        <f t="shared" si="858"/>
        <v>0.94444444444444442</v>
      </c>
      <c r="R237" s="11">
        <f t="shared" si="859"/>
        <v>9.4444444444444446</v>
      </c>
      <c r="S237" s="32">
        <f t="shared" si="843"/>
        <v>0.54545454545454541</v>
      </c>
      <c r="T237" s="62">
        <v>49</v>
      </c>
      <c r="U237" s="72">
        <v>0</v>
      </c>
      <c r="V237" s="68"/>
      <c r="W237" s="28" t="str">
        <f t="shared" si="850"/>
        <v>AUMENTA</v>
      </c>
      <c r="X237" s="37">
        <f t="shared" ref="X237" si="1024">+Y237+10</f>
        <v>122.49083333333334</v>
      </c>
      <c r="Y237" s="37">
        <f t="shared" ref="Y237" si="1025">+Z237+10</f>
        <v>112.49083333333334</v>
      </c>
      <c r="Z237" s="37">
        <f t="shared" ref="Z237" si="1026">+AA237+10</f>
        <v>102.49083333333334</v>
      </c>
      <c r="AA237" s="37">
        <f t="shared" ref="AA237" si="1027">+AB237+10</f>
        <v>92.490833333333342</v>
      </c>
      <c r="AB237" s="37">
        <f t="shared" si="864"/>
        <v>82.490833333333342</v>
      </c>
      <c r="AC237" s="37">
        <f t="shared" si="865"/>
        <v>72.490833333333342</v>
      </c>
      <c r="AD237" s="43">
        <v>1</v>
      </c>
      <c r="AE237" s="44">
        <f t="shared" si="866"/>
        <v>72.490833333333342</v>
      </c>
      <c r="AF237" s="13">
        <f t="shared" si="867"/>
        <v>82.213055555555556</v>
      </c>
      <c r="AG237" s="13">
        <f t="shared" si="868"/>
        <v>96.657499999999999</v>
      </c>
      <c r="AH237" s="13">
        <f t="shared" si="869"/>
        <v>111.10194444444444</v>
      </c>
      <c r="AI237" s="13">
        <f t="shared" si="870"/>
        <v>125.82416666666667</v>
      </c>
      <c r="AJ237" s="13">
        <f t="shared" si="871"/>
        <v>140.54638888888888</v>
      </c>
    </row>
    <row r="238" spans="1:36" ht="15" x14ac:dyDescent="0.25">
      <c r="A238" s="7">
        <f t="shared" si="848"/>
        <v>42603</v>
      </c>
      <c r="B238" s="8" t="str">
        <f t="shared" si="838"/>
        <v>dom</v>
      </c>
      <c r="C238" s="8">
        <f t="shared" si="839"/>
        <v>33</v>
      </c>
      <c r="D238" s="8">
        <f t="shared" si="840"/>
        <v>21</v>
      </c>
      <c r="E238" s="8">
        <f t="shared" si="841"/>
        <v>8</v>
      </c>
      <c r="F238" s="9">
        <f t="shared" si="842"/>
        <v>2016</v>
      </c>
      <c r="G238" s="7">
        <f t="shared" si="824"/>
        <v>42239</v>
      </c>
      <c r="H238" s="8" t="str">
        <f t="shared" si="833"/>
        <v>dom</v>
      </c>
      <c r="I238" s="57">
        <v>12</v>
      </c>
      <c r="J238" s="10">
        <v>36</v>
      </c>
      <c r="K238" s="33">
        <f t="shared" si="855"/>
        <v>0.33333333333333331</v>
      </c>
      <c r="L238" s="11">
        <f t="shared" si="856"/>
        <v>3.333333333333333</v>
      </c>
      <c r="M238" s="7">
        <f t="shared" si="857"/>
        <v>42603</v>
      </c>
      <c r="N238" s="8" t="str">
        <f t="shared" si="849"/>
        <v>dom</v>
      </c>
      <c r="O238" s="77">
        <v>20</v>
      </c>
      <c r="P238" s="16">
        <v>36</v>
      </c>
      <c r="Q238" s="33">
        <f t="shared" si="858"/>
        <v>0.55555555555555558</v>
      </c>
      <c r="R238" s="11">
        <f t="shared" si="859"/>
        <v>5.5555555555555554</v>
      </c>
      <c r="S238" s="32">
        <f t="shared" si="843"/>
        <v>0.66666666666666674</v>
      </c>
      <c r="T238" s="62">
        <v>49</v>
      </c>
      <c r="U238" s="72">
        <v>0</v>
      </c>
      <c r="V238" s="68"/>
      <c r="W238" s="28" t="str">
        <f t="shared" si="850"/>
        <v>AUMENTA</v>
      </c>
      <c r="X238" s="37">
        <f t="shared" ref="X238" si="1028">+Y238+10</f>
        <v>100.75</v>
      </c>
      <c r="Y238" s="37">
        <f t="shared" ref="Y238" si="1029">+Z238+10</f>
        <v>90.75</v>
      </c>
      <c r="Z238" s="37">
        <f t="shared" ref="Z238" si="1030">+AA238+10</f>
        <v>80.75</v>
      </c>
      <c r="AA238" s="37">
        <f t="shared" ref="AA238" si="1031">+AB238+10</f>
        <v>70.75</v>
      </c>
      <c r="AB238" s="37">
        <f t="shared" si="864"/>
        <v>60.75</v>
      </c>
      <c r="AC238" s="37">
        <f t="shared" si="865"/>
        <v>50.75</v>
      </c>
      <c r="AD238" s="43">
        <v>1</v>
      </c>
      <c r="AE238" s="44">
        <f t="shared" si="866"/>
        <v>50.75</v>
      </c>
      <c r="AF238" s="13">
        <f t="shared" si="867"/>
        <v>58.527777777777779</v>
      </c>
      <c r="AG238" s="13">
        <f t="shared" si="868"/>
        <v>69.083333333333329</v>
      </c>
      <c r="AH238" s="13">
        <f t="shared" si="869"/>
        <v>79.638888888888886</v>
      </c>
      <c r="AI238" s="13">
        <f t="shared" si="870"/>
        <v>92.416666666666657</v>
      </c>
      <c r="AJ238" s="13">
        <f t="shared" si="871"/>
        <v>105.19444444444444</v>
      </c>
    </row>
    <row r="239" spans="1:36" ht="15" x14ac:dyDescent="0.25">
      <c r="A239" s="7">
        <f t="shared" si="848"/>
        <v>42604</v>
      </c>
      <c r="B239" s="8" t="str">
        <f t="shared" si="838"/>
        <v>lun</v>
      </c>
      <c r="C239" s="8">
        <f t="shared" si="839"/>
        <v>34</v>
      </c>
      <c r="D239" s="8">
        <f t="shared" si="840"/>
        <v>22</v>
      </c>
      <c r="E239" s="8">
        <f t="shared" si="841"/>
        <v>8</v>
      </c>
      <c r="F239" s="9">
        <f t="shared" si="842"/>
        <v>2016</v>
      </c>
      <c r="G239" s="7">
        <f t="shared" si="824"/>
        <v>42240</v>
      </c>
      <c r="H239" s="8" t="str">
        <f t="shared" si="833"/>
        <v>lun</v>
      </c>
      <c r="I239" s="57">
        <v>13</v>
      </c>
      <c r="J239" s="10">
        <v>36</v>
      </c>
      <c r="K239" s="33">
        <f t="shared" si="855"/>
        <v>0.3611111111111111</v>
      </c>
      <c r="L239" s="11">
        <f t="shared" si="856"/>
        <v>3.6111111111111112</v>
      </c>
      <c r="M239" s="7">
        <f t="shared" si="857"/>
        <v>42604</v>
      </c>
      <c r="N239" s="8" t="str">
        <f t="shared" si="849"/>
        <v>lun</v>
      </c>
      <c r="O239" s="77">
        <v>22</v>
      </c>
      <c r="P239" s="16">
        <v>36</v>
      </c>
      <c r="Q239" s="33">
        <f t="shared" si="858"/>
        <v>0.61111111111111116</v>
      </c>
      <c r="R239" s="11">
        <f t="shared" si="859"/>
        <v>6.1111111111111116</v>
      </c>
      <c r="S239" s="32">
        <f t="shared" si="843"/>
        <v>0.6923076923076924</v>
      </c>
      <c r="T239" s="62">
        <v>49</v>
      </c>
      <c r="U239" s="72">
        <v>0</v>
      </c>
      <c r="V239" s="68"/>
      <c r="W239" s="28" t="str">
        <f t="shared" si="850"/>
        <v>AUMENTA</v>
      </c>
      <c r="X239" s="37">
        <f t="shared" ref="X239" si="1032">+Y239+10</f>
        <v>103.35083333333333</v>
      </c>
      <c r="Y239" s="37">
        <f t="shared" ref="Y239" si="1033">+Z239+10</f>
        <v>93.350833333333327</v>
      </c>
      <c r="Z239" s="37">
        <f t="shared" ref="Z239" si="1034">+AA239+10</f>
        <v>83.350833333333327</v>
      </c>
      <c r="AA239" s="37">
        <f t="shared" ref="AA239" si="1035">+AB239+10</f>
        <v>73.350833333333327</v>
      </c>
      <c r="AB239" s="37">
        <f t="shared" si="864"/>
        <v>63.350833333333334</v>
      </c>
      <c r="AC239" s="37">
        <f t="shared" si="865"/>
        <v>53.350833333333334</v>
      </c>
      <c r="AD239" s="43">
        <v>1</v>
      </c>
      <c r="AE239" s="44">
        <f t="shared" si="866"/>
        <v>53.350833333333334</v>
      </c>
      <c r="AF239" s="13">
        <f t="shared" si="867"/>
        <v>61.406388888888891</v>
      </c>
      <c r="AG239" s="13">
        <f t="shared" si="868"/>
        <v>72.517500000000013</v>
      </c>
      <c r="AH239" s="13">
        <f t="shared" si="869"/>
        <v>83.628611111111113</v>
      </c>
      <c r="AI239" s="13">
        <f t="shared" si="870"/>
        <v>96.68416666666667</v>
      </c>
      <c r="AJ239" s="13">
        <f t="shared" si="871"/>
        <v>109.73972222222223</v>
      </c>
    </row>
    <row r="240" spans="1:36" ht="15" x14ac:dyDescent="0.25">
      <c r="A240" s="7">
        <f t="shared" si="848"/>
        <v>42605</v>
      </c>
      <c r="B240" s="8" t="str">
        <f t="shared" si="838"/>
        <v>mar</v>
      </c>
      <c r="C240" s="8">
        <f t="shared" si="839"/>
        <v>34</v>
      </c>
      <c r="D240" s="8">
        <f t="shared" si="840"/>
        <v>23</v>
      </c>
      <c r="E240" s="8">
        <f t="shared" si="841"/>
        <v>8</v>
      </c>
      <c r="F240" s="9">
        <f t="shared" si="842"/>
        <v>2016</v>
      </c>
      <c r="G240" s="7">
        <f t="shared" si="824"/>
        <v>42241</v>
      </c>
      <c r="H240" s="8" t="str">
        <f t="shared" si="833"/>
        <v>mar</v>
      </c>
      <c r="I240" s="57">
        <v>17</v>
      </c>
      <c r="J240" s="10">
        <v>36</v>
      </c>
      <c r="K240" s="33">
        <f t="shared" si="855"/>
        <v>0.47222222222222221</v>
      </c>
      <c r="L240" s="11">
        <f t="shared" si="856"/>
        <v>4.7222222222222223</v>
      </c>
      <c r="M240" s="7">
        <f t="shared" si="857"/>
        <v>42605</v>
      </c>
      <c r="N240" s="8" t="str">
        <f t="shared" si="849"/>
        <v>mar</v>
      </c>
      <c r="O240" s="77">
        <v>31</v>
      </c>
      <c r="P240" s="16">
        <v>36</v>
      </c>
      <c r="Q240" s="33">
        <f t="shared" si="858"/>
        <v>0.86111111111111116</v>
      </c>
      <c r="R240" s="11">
        <f t="shared" si="859"/>
        <v>8.6111111111111107</v>
      </c>
      <c r="S240" s="32">
        <f t="shared" si="843"/>
        <v>0.82352941176470573</v>
      </c>
      <c r="T240" s="62">
        <v>49</v>
      </c>
      <c r="U240" s="72">
        <v>0</v>
      </c>
      <c r="V240" s="68"/>
      <c r="W240" s="28" t="str">
        <f t="shared" si="850"/>
        <v>AUMENTA</v>
      </c>
      <c r="X240" s="37">
        <f t="shared" ref="X240" si="1036">+Y240+10</f>
        <v>117.13770833333334</v>
      </c>
      <c r="Y240" s="37">
        <f t="shared" ref="Y240" si="1037">+Z240+10</f>
        <v>107.13770833333334</v>
      </c>
      <c r="Z240" s="37">
        <f t="shared" ref="Z240" si="1038">+AA240+10</f>
        <v>97.137708333333336</v>
      </c>
      <c r="AA240" s="37">
        <f t="shared" ref="AA240" si="1039">+AB240+10</f>
        <v>87.137708333333336</v>
      </c>
      <c r="AB240" s="37">
        <f t="shared" si="864"/>
        <v>77.137708333333336</v>
      </c>
      <c r="AC240" s="37">
        <f t="shared" si="865"/>
        <v>67.137708333333336</v>
      </c>
      <c r="AD240" s="43">
        <v>1</v>
      </c>
      <c r="AE240" s="44">
        <f t="shared" si="866"/>
        <v>67.137708333333336</v>
      </c>
      <c r="AF240" s="13">
        <f t="shared" si="867"/>
        <v>76.443263888888879</v>
      </c>
      <c r="AG240" s="13">
        <f t="shared" si="868"/>
        <v>90.054374999999993</v>
      </c>
      <c r="AH240" s="13">
        <f t="shared" si="869"/>
        <v>103.66548611111111</v>
      </c>
      <c r="AI240" s="13">
        <f t="shared" si="870"/>
        <v>117.97104166666666</v>
      </c>
      <c r="AJ240" s="13">
        <f t="shared" si="871"/>
        <v>132.27659722222222</v>
      </c>
    </row>
    <row r="241" spans="1:36" ht="15" x14ac:dyDescent="0.25">
      <c r="A241" s="7">
        <f t="shared" si="848"/>
        <v>42606</v>
      </c>
      <c r="B241" s="8" t="str">
        <f t="shared" si="838"/>
        <v>mer</v>
      </c>
      <c r="C241" s="8">
        <f t="shared" si="839"/>
        <v>34</v>
      </c>
      <c r="D241" s="8">
        <f t="shared" si="840"/>
        <v>24</v>
      </c>
      <c r="E241" s="8">
        <f t="shared" si="841"/>
        <v>8</v>
      </c>
      <c r="F241" s="9">
        <f t="shared" si="842"/>
        <v>2016</v>
      </c>
      <c r="G241" s="7">
        <f t="shared" si="824"/>
        <v>42242</v>
      </c>
      <c r="H241" s="8" t="str">
        <f t="shared" si="833"/>
        <v>mer</v>
      </c>
      <c r="I241" s="57">
        <v>18</v>
      </c>
      <c r="J241" s="10">
        <v>36</v>
      </c>
      <c r="K241" s="33">
        <f t="shared" si="855"/>
        <v>0.5</v>
      </c>
      <c r="L241" s="11">
        <f t="shared" si="856"/>
        <v>5</v>
      </c>
      <c r="M241" s="7">
        <f t="shared" si="857"/>
        <v>42606</v>
      </c>
      <c r="N241" s="8" t="str">
        <f t="shared" si="849"/>
        <v>mer</v>
      </c>
      <c r="O241" s="77">
        <v>30</v>
      </c>
      <c r="P241" s="16">
        <v>36</v>
      </c>
      <c r="Q241" s="33">
        <f t="shared" si="858"/>
        <v>0.83333333333333337</v>
      </c>
      <c r="R241" s="11">
        <f t="shared" si="859"/>
        <v>8.3333333333333339</v>
      </c>
      <c r="S241" s="32">
        <f t="shared" si="843"/>
        <v>0.66666666666666674</v>
      </c>
      <c r="T241" s="62">
        <v>49</v>
      </c>
      <c r="U241" s="72">
        <v>0</v>
      </c>
      <c r="V241" s="68"/>
      <c r="W241" s="28" t="str">
        <f t="shared" si="850"/>
        <v>AUMENTA</v>
      </c>
      <c r="X241" s="37">
        <f t="shared" ref="X241" si="1040">+Y241+10</f>
        <v>115.4375</v>
      </c>
      <c r="Y241" s="37">
        <f t="shared" ref="Y241" si="1041">+Z241+10</f>
        <v>105.4375</v>
      </c>
      <c r="Z241" s="37">
        <f t="shared" ref="Z241" si="1042">+AA241+10</f>
        <v>95.4375</v>
      </c>
      <c r="AA241" s="37">
        <f t="shared" ref="AA241" si="1043">+AB241+10</f>
        <v>85.4375</v>
      </c>
      <c r="AB241" s="37">
        <f t="shared" si="864"/>
        <v>75.4375</v>
      </c>
      <c r="AC241" s="37">
        <f t="shared" si="865"/>
        <v>65.4375</v>
      </c>
      <c r="AD241" s="43">
        <v>1</v>
      </c>
      <c r="AE241" s="44">
        <f t="shared" si="866"/>
        <v>65.4375</v>
      </c>
      <c r="AF241" s="13">
        <f t="shared" si="867"/>
        <v>74.604166666666671</v>
      </c>
      <c r="AG241" s="13">
        <f t="shared" si="868"/>
        <v>87.9375</v>
      </c>
      <c r="AH241" s="13">
        <f t="shared" si="869"/>
        <v>101.27083333333334</v>
      </c>
      <c r="AI241" s="13">
        <f t="shared" si="870"/>
        <v>115.4375</v>
      </c>
      <c r="AJ241" s="13">
        <f t="shared" si="871"/>
        <v>129.60416666666669</v>
      </c>
    </row>
    <row r="242" spans="1:36" ht="15" x14ac:dyDescent="0.25">
      <c r="A242" s="7">
        <f t="shared" si="848"/>
        <v>42607</v>
      </c>
      <c r="B242" s="8" t="str">
        <f t="shared" si="838"/>
        <v>gio</v>
      </c>
      <c r="C242" s="8">
        <f t="shared" si="839"/>
        <v>34</v>
      </c>
      <c r="D242" s="8">
        <f t="shared" si="840"/>
        <v>25</v>
      </c>
      <c r="E242" s="8">
        <f t="shared" si="841"/>
        <v>8</v>
      </c>
      <c r="F242" s="9">
        <f t="shared" si="842"/>
        <v>2016</v>
      </c>
      <c r="G242" s="7">
        <f t="shared" si="824"/>
        <v>42243</v>
      </c>
      <c r="H242" s="8" t="str">
        <f t="shared" si="833"/>
        <v>gio</v>
      </c>
      <c r="I242" s="57">
        <v>20</v>
      </c>
      <c r="J242" s="10">
        <v>36</v>
      </c>
      <c r="K242" s="33">
        <f t="shared" si="855"/>
        <v>0.55555555555555558</v>
      </c>
      <c r="L242" s="11">
        <f t="shared" si="856"/>
        <v>5.5555555555555554</v>
      </c>
      <c r="M242" s="7">
        <f t="shared" si="857"/>
        <v>42607</v>
      </c>
      <c r="N242" s="8" t="str">
        <f t="shared" si="849"/>
        <v>gio</v>
      </c>
      <c r="O242" s="77">
        <v>22</v>
      </c>
      <c r="P242" s="16">
        <v>36</v>
      </c>
      <c r="Q242" s="33">
        <f t="shared" si="858"/>
        <v>0.61111111111111116</v>
      </c>
      <c r="R242" s="11">
        <f t="shared" si="859"/>
        <v>6.1111111111111116</v>
      </c>
      <c r="S242" s="32">
        <f t="shared" si="843"/>
        <v>0.10000000000000013</v>
      </c>
      <c r="T242" s="62">
        <v>49</v>
      </c>
      <c r="U242" s="72">
        <v>0</v>
      </c>
      <c r="V242" s="68"/>
      <c r="W242" s="28" t="str">
        <f t="shared" si="850"/>
        <v>AUMENTA</v>
      </c>
      <c r="X242" s="37">
        <f t="shared" ref="X242" si="1044">+Y242+10</f>
        <v>103.35083333333333</v>
      </c>
      <c r="Y242" s="37">
        <f t="shared" ref="Y242" si="1045">+Z242+10</f>
        <v>93.350833333333327</v>
      </c>
      <c r="Z242" s="37">
        <f t="shared" ref="Z242" si="1046">+AA242+10</f>
        <v>83.350833333333327</v>
      </c>
      <c r="AA242" s="37">
        <f t="shared" ref="AA242" si="1047">+AB242+10</f>
        <v>73.350833333333327</v>
      </c>
      <c r="AB242" s="37">
        <f t="shared" si="864"/>
        <v>63.350833333333334</v>
      </c>
      <c r="AC242" s="37">
        <f t="shared" si="865"/>
        <v>53.350833333333334</v>
      </c>
      <c r="AD242" s="43">
        <v>1</v>
      </c>
      <c r="AE242" s="44">
        <f t="shared" si="866"/>
        <v>53.350833333333334</v>
      </c>
      <c r="AF242" s="13">
        <f t="shared" si="867"/>
        <v>61.406388888888891</v>
      </c>
      <c r="AG242" s="13">
        <f t="shared" si="868"/>
        <v>72.517500000000013</v>
      </c>
      <c r="AH242" s="13">
        <f t="shared" si="869"/>
        <v>83.628611111111113</v>
      </c>
      <c r="AI242" s="13">
        <f t="shared" si="870"/>
        <v>96.68416666666667</v>
      </c>
      <c r="AJ242" s="13">
        <f t="shared" si="871"/>
        <v>109.73972222222223</v>
      </c>
    </row>
    <row r="243" spans="1:36" ht="15" x14ac:dyDescent="0.25">
      <c r="A243" s="7">
        <f t="shared" si="848"/>
        <v>42608</v>
      </c>
      <c r="B243" s="8" t="str">
        <f t="shared" si="838"/>
        <v>ven</v>
      </c>
      <c r="C243" s="8">
        <f t="shared" si="839"/>
        <v>34</v>
      </c>
      <c r="D243" s="8">
        <f t="shared" si="840"/>
        <v>26</v>
      </c>
      <c r="E243" s="8">
        <f t="shared" si="841"/>
        <v>8</v>
      </c>
      <c r="F243" s="9">
        <f t="shared" si="842"/>
        <v>2016</v>
      </c>
      <c r="G243" s="7">
        <f t="shared" si="824"/>
        <v>42244</v>
      </c>
      <c r="H243" s="8" t="str">
        <f t="shared" si="833"/>
        <v>ven</v>
      </c>
      <c r="I243" s="57">
        <v>21</v>
      </c>
      <c r="J243" s="10">
        <v>36</v>
      </c>
      <c r="K243" s="33">
        <f t="shared" si="855"/>
        <v>0.58333333333333337</v>
      </c>
      <c r="L243" s="11">
        <f t="shared" si="856"/>
        <v>5.8333333333333339</v>
      </c>
      <c r="M243" s="7">
        <f t="shared" si="857"/>
        <v>42608</v>
      </c>
      <c r="N243" s="8" t="str">
        <f t="shared" si="849"/>
        <v>ven</v>
      </c>
      <c r="O243" s="77">
        <v>24</v>
      </c>
      <c r="P243" s="16">
        <v>36</v>
      </c>
      <c r="Q243" s="33">
        <f t="shared" si="858"/>
        <v>0.66666666666666663</v>
      </c>
      <c r="R243" s="11">
        <f t="shared" si="859"/>
        <v>6.6666666666666661</v>
      </c>
      <c r="S243" s="32">
        <f t="shared" si="843"/>
        <v>0.14285714285714263</v>
      </c>
      <c r="T243" s="62">
        <v>49</v>
      </c>
      <c r="U243" s="72">
        <v>0</v>
      </c>
      <c r="V243" s="68"/>
      <c r="W243" s="28" t="str">
        <f t="shared" si="850"/>
        <v>AUMENTA</v>
      </c>
      <c r="X243" s="37">
        <f t="shared" ref="X243" si="1048">+Y243+10</f>
        <v>106.12</v>
      </c>
      <c r="Y243" s="37">
        <f t="shared" ref="Y243" si="1049">+Z243+10</f>
        <v>96.12</v>
      </c>
      <c r="Z243" s="37">
        <f t="shared" ref="Z243" si="1050">+AA243+10</f>
        <v>86.12</v>
      </c>
      <c r="AA243" s="37">
        <f t="shared" ref="AA243" si="1051">+AB243+10</f>
        <v>76.12</v>
      </c>
      <c r="AB243" s="37">
        <f t="shared" si="864"/>
        <v>66.12</v>
      </c>
      <c r="AC243" s="37">
        <f t="shared" si="865"/>
        <v>56.12</v>
      </c>
      <c r="AD243" s="43">
        <v>1</v>
      </c>
      <c r="AE243" s="44">
        <f t="shared" si="866"/>
        <v>56.12</v>
      </c>
      <c r="AF243" s="13">
        <f t="shared" si="867"/>
        <v>64.453333333333333</v>
      </c>
      <c r="AG243" s="13">
        <f t="shared" si="868"/>
        <v>76.12</v>
      </c>
      <c r="AH243" s="13">
        <f t="shared" si="869"/>
        <v>87.786666666666662</v>
      </c>
      <c r="AI243" s="13">
        <f t="shared" si="870"/>
        <v>101.11999999999999</v>
      </c>
      <c r="AJ243" s="13">
        <f t="shared" si="871"/>
        <v>114.45333333333332</v>
      </c>
    </row>
    <row r="244" spans="1:36" ht="15" x14ac:dyDescent="0.25">
      <c r="A244" s="7">
        <f t="shared" si="848"/>
        <v>42609</v>
      </c>
      <c r="B244" s="8" t="str">
        <f t="shared" si="838"/>
        <v>sab</v>
      </c>
      <c r="C244" s="8">
        <f t="shared" si="839"/>
        <v>34</v>
      </c>
      <c r="D244" s="8">
        <f t="shared" si="840"/>
        <v>27</v>
      </c>
      <c r="E244" s="8">
        <f t="shared" si="841"/>
        <v>8</v>
      </c>
      <c r="F244" s="9">
        <f t="shared" si="842"/>
        <v>2016</v>
      </c>
      <c r="G244" s="7">
        <f t="shared" si="824"/>
        <v>42245</v>
      </c>
      <c r="H244" s="8" t="str">
        <f t="shared" si="833"/>
        <v>sab</v>
      </c>
      <c r="I244" s="57">
        <v>23</v>
      </c>
      <c r="J244" s="10">
        <v>36</v>
      </c>
      <c r="K244" s="33">
        <f t="shared" si="855"/>
        <v>0.63888888888888884</v>
      </c>
      <c r="L244" s="11">
        <f t="shared" si="856"/>
        <v>6.3888888888888884</v>
      </c>
      <c r="M244" s="7">
        <f t="shared" si="857"/>
        <v>42609</v>
      </c>
      <c r="N244" s="8" t="str">
        <f t="shared" si="849"/>
        <v>sab</v>
      </c>
      <c r="O244" s="77">
        <v>26</v>
      </c>
      <c r="P244" s="16">
        <v>36</v>
      </c>
      <c r="Q244" s="33">
        <f t="shared" si="858"/>
        <v>0.72222222222222221</v>
      </c>
      <c r="R244" s="11">
        <f t="shared" si="859"/>
        <v>7.2222222222222223</v>
      </c>
      <c r="S244" s="32">
        <f t="shared" si="843"/>
        <v>0.13043478260869576</v>
      </c>
      <c r="T244" s="62">
        <v>49</v>
      </c>
      <c r="U244" s="72">
        <v>0</v>
      </c>
      <c r="V244" s="68"/>
      <c r="W244" s="28" t="str">
        <f t="shared" si="850"/>
        <v>AUMENTA</v>
      </c>
      <c r="X244" s="37">
        <f t="shared" ref="X244" si="1052">+Y244+10</f>
        <v>109.0575</v>
      </c>
      <c r="Y244" s="37">
        <f t="shared" ref="Y244" si="1053">+Z244+10</f>
        <v>99.057500000000005</v>
      </c>
      <c r="Z244" s="37">
        <f t="shared" ref="Z244" si="1054">+AA244+10</f>
        <v>89.057500000000005</v>
      </c>
      <c r="AA244" s="37">
        <f t="shared" ref="AA244" si="1055">+AB244+10</f>
        <v>79.057500000000005</v>
      </c>
      <c r="AB244" s="37">
        <f t="shared" si="864"/>
        <v>69.057500000000005</v>
      </c>
      <c r="AC244" s="37">
        <f t="shared" si="865"/>
        <v>59.057500000000005</v>
      </c>
      <c r="AD244" s="43">
        <v>1</v>
      </c>
      <c r="AE244" s="44">
        <f t="shared" si="866"/>
        <v>59.057500000000005</v>
      </c>
      <c r="AF244" s="13">
        <f t="shared" si="867"/>
        <v>67.668611111111119</v>
      </c>
      <c r="AG244" s="13">
        <f t="shared" si="868"/>
        <v>79.890833333333333</v>
      </c>
      <c r="AH244" s="13">
        <f t="shared" si="869"/>
        <v>92.113055555555547</v>
      </c>
      <c r="AI244" s="13">
        <f t="shared" si="870"/>
        <v>105.72416666666666</v>
      </c>
      <c r="AJ244" s="13">
        <f t="shared" si="871"/>
        <v>119.33527777777778</v>
      </c>
    </row>
    <row r="245" spans="1:36" ht="15" x14ac:dyDescent="0.25">
      <c r="A245" s="7">
        <f t="shared" si="848"/>
        <v>42610</v>
      </c>
      <c r="B245" s="8" t="str">
        <f t="shared" si="838"/>
        <v>dom</v>
      </c>
      <c r="C245" s="8">
        <f t="shared" si="839"/>
        <v>34</v>
      </c>
      <c r="D245" s="8">
        <f t="shared" si="840"/>
        <v>28</v>
      </c>
      <c r="E245" s="8">
        <f t="shared" si="841"/>
        <v>8</v>
      </c>
      <c r="F245" s="9">
        <f t="shared" si="842"/>
        <v>2016</v>
      </c>
      <c r="G245" s="7">
        <f t="shared" si="824"/>
        <v>42246</v>
      </c>
      <c r="H245" s="8" t="str">
        <f t="shared" si="833"/>
        <v>dom</v>
      </c>
      <c r="I245" s="57">
        <v>16</v>
      </c>
      <c r="J245" s="10">
        <v>36</v>
      </c>
      <c r="K245" s="33">
        <f t="shared" si="855"/>
        <v>0.44444444444444442</v>
      </c>
      <c r="L245" s="11">
        <f t="shared" si="856"/>
        <v>4.4444444444444446</v>
      </c>
      <c r="M245" s="7">
        <f t="shared" si="857"/>
        <v>42610</v>
      </c>
      <c r="N245" s="8" t="str">
        <f t="shared" si="849"/>
        <v>dom</v>
      </c>
      <c r="O245" s="77">
        <v>14</v>
      </c>
      <c r="P245" s="16">
        <v>36</v>
      </c>
      <c r="Q245" s="33">
        <f t="shared" si="858"/>
        <v>0.3888888888888889</v>
      </c>
      <c r="R245" s="11">
        <f t="shared" si="859"/>
        <v>3.8888888888888888</v>
      </c>
      <c r="S245" s="32">
        <f t="shared" si="843"/>
        <v>-0.12500000000000006</v>
      </c>
      <c r="T245" s="62">
        <v>49</v>
      </c>
      <c r="U245" s="72">
        <v>0</v>
      </c>
      <c r="V245" s="68"/>
      <c r="W245" s="28" t="str">
        <f t="shared" si="850"/>
        <v>OK</v>
      </c>
      <c r="X245" s="37">
        <f t="shared" ref="X245" si="1056">+Y245+10</f>
        <v>93.957499999999996</v>
      </c>
      <c r="Y245" s="37">
        <f t="shared" ref="Y245" si="1057">+Z245+10</f>
        <v>83.957499999999996</v>
      </c>
      <c r="Z245" s="37">
        <f t="shared" ref="Z245" si="1058">+AA245+10</f>
        <v>73.957499999999996</v>
      </c>
      <c r="AA245" s="37">
        <f t="shared" ref="AA245" si="1059">+AB245+10</f>
        <v>63.957499999999996</v>
      </c>
      <c r="AB245" s="37">
        <f t="shared" si="864"/>
        <v>53.957499999999996</v>
      </c>
      <c r="AC245" s="37">
        <f t="shared" si="865"/>
        <v>43.957499999999996</v>
      </c>
      <c r="AD245" s="43">
        <v>1</v>
      </c>
      <c r="AE245" s="44">
        <f t="shared" si="866"/>
        <v>43.957499999999996</v>
      </c>
      <c r="AF245" s="13">
        <f t="shared" si="867"/>
        <v>50.901944444444446</v>
      </c>
      <c r="AG245" s="13">
        <f t="shared" si="868"/>
        <v>59.790833333333332</v>
      </c>
      <c r="AH245" s="13">
        <f t="shared" si="869"/>
        <v>68.679722222222225</v>
      </c>
      <c r="AI245" s="13">
        <f t="shared" si="870"/>
        <v>80.624166666666667</v>
      </c>
      <c r="AJ245" s="13">
        <f t="shared" si="871"/>
        <v>92.56861111111111</v>
      </c>
    </row>
    <row r="246" spans="1:36" ht="15" x14ac:dyDescent="0.25">
      <c r="A246" s="7">
        <f t="shared" si="848"/>
        <v>42611</v>
      </c>
      <c r="B246" s="8" t="str">
        <f t="shared" si="838"/>
        <v>lun</v>
      </c>
      <c r="C246" s="8">
        <f t="shared" si="839"/>
        <v>35</v>
      </c>
      <c r="D246" s="8">
        <f t="shared" si="840"/>
        <v>29</v>
      </c>
      <c r="E246" s="8">
        <f t="shared" si="841"/>
        <v>8</v>
      </c>
      <c r="F246" s="9">
        <f t="shared" si="842"/>
        <v>2016</v>
      </c>
      <c r="G246" s="7">
        <f t="shared" si="824"/>
        <v>42247</v>
      </c>
      <c r="H246" s="8" t="str">
        <f t="shared" si="833"/>
        <v>lun</v>
      </c>
      <c r="I246" s="57">
        <v>13</v>
      </c>
      <c r="J246" s="10">
        <v>36</v>
      </c>
      <c r="K246" s="33">
        <f t="shared" si="855"/>
        <v>0.3611111111111111</v>
      </c>
      <c r="L246" s="11">
        <f t="shared" si="856"/>
        <v>3.6111111111111112</v>
      </c>
      <c r="M246" s="7">
        <f t="shared" si="857"/>
        <v>42611</v>
      </c>
      <c r="N246" s="8" t="str">
        <f t="shared" si="849"/>
        <v>lun</v>
      </c>
      <c r="O246" s="77">
        <v>17</v>
      </c>
      <c r="P246" s="16">
        <v>36</v>
      </c>
      <c r="Q246" s="33">
        <f t="shared" si="858"/>
        <v>0.47222222222222221</v>
      </c>
      <c r="R246" s="11">
        <f t="shared" si="859"/>
        <v>4.7222222222222223</v>
      </c>
      <c r="S246" s="32">
        <f t="shared" si="843"/>
        <v>0.30769230769230771</v>
      </c>
      <c r="T246" s="62">
        <v>49</v>
      </c>
      <c r="U246" s="72">
        <v>0</v>
      </c>
      <c r="V246" s="68"/>
      <c r="W246" s="28" t="str">
        <f t="shared" si="850"/>
        <v>OK</v>
      </c>
      <c r="X246" s="37">
        <f t="shared" ref="X246" si="1060">+Y246+10</f>
        <v>97.164375000000007</v>
      </c>
      <c r="Y246" s="37">
        <f t="shared" ref="Y246" si="1061">+Z246+10</f>
        <v>87.164375000000007</v>
      </c>
      <c r="Z246" s="37">
        <f t="shared" ref="Z246" si="1062">+AA246+10</f>
        <v>77.164375000000007</v>
      </c>
      <c r="AA246" s="37">
        <f t="shared" ref="AA246" si="1063">+AB246+10</f>
        <v>67.164375000000007</v>
      </c>
      <c r="AB246" s="37">
        <f t="shared" si="864"/>
        <v>57.164375</v>
      </c>
      <c r="AC246" s="37">
        <f t="shared" si="865"/>
        <v>47.164375</v>
      </c>
      <c r="AD246" s="43">
        <v>1</v>
      </c>
      <c r="AE246" s="44">
        <f t="shared" si="866"/>
        <v>47.164375</v>
      </c>
      <c r="AF246" s="13">
        <f t="shared" si="867"/>
        <v>54.525486111111107</v>
      </c>
      <c r="AG246" s="13">
        <f t="shared" si="868"/>
        <v>64.247708333333335</v>
      </c>
      <c r="AH246" s="13">
        <f t="shared" si="869"/>
        <v>73.96993055555555</v>
      </c>
      <c r="AI246" s="13">
        <f t="shared" si="870"/>
        <v>86.331041666666664</v>
      </c>
      <c r="AJ246" s="13">
        <f t="shared" si="871"/>
        <v>98.692152777777778</v>
      </c>
    </row>
    <row r="247" spans="1:36" ht="15" x14ac:dyDescent="0.25">
      <c r="A247" s="7">
        <f t="shared" si="848"/>
        <v>42612</v>
      </c>
      <c r="B247" s="8" t="str">
        <f t="shared" si="838"/>
        <v>mar</v>
      </c>
      <c r="C247" s="8">
        <f t="shared" si="839"/>
        <v>35</v>
      </c>
      <c r="D247" s="8">
        <f t="shared" si="840"/>
        <v>30</v>
      </c>
      <c r="E247" s="8">
        <f t="shared" si="841"/>
        <v>8</v>
      </c>
      <c r="F247" s="9">
        <f t="shared" si="842"/>
        <v>2016</v>
      </c>
      <c r="G247" s="7">
        <f t="shared" si="824"/>
        <v>42248</v>
      </c>
      <c r="H247" s="8" t="str">
        <f t="shared" si="833"/>
        <v>mar</v>
      </c>
      <c r="I247" s="57">
        <v>8</v>
      </c>
      <c r="J247" s="10">
        <v>36</v>
      </c>
      <c r="K247" s="33">
        <f t="shared" si="855"/>
        <v>0.22222222222222221</v>
      </c>
      <c r="L247" s="11">
        <f t="shared" si="856"/>
        <v>2.2222222222222223</v>
      </c>
      <c r="M247" s="7">
        <f t="shared" si="857"/>
        <v>42612</v>
      </c>
      <c r="N247" s="8" t="str">
        <f t="shared" si="849"/>
        <v>mar</v>
      </c>
      <c r="O247" s="77">
        <v>25</v>
      </c>
      <c r="P247" s="16">
        <v>36</v>
      </c>
      <c r="Q247" s="33">
        <f t="shared" si="858"/>
        <v>0.69444444444444442</v>
      </c>
      <c r="R247" s="11">
        <f t="shared" si="859"/>
        <v>6.9444444444444446</v>
      </c>
      <c r="S247" s="32">
        <f t="shared" si="843"/>
        <v>2.125</v>
      </c>
      <c r="T247" s="62">
        <v>49</v>
      </c>
      <c r="U247" s="72">
        <v>0</v>
      </c>
      <c r="V247" s="68"/>
      <c r="W247" s="28" t="str">
        <f t="shared" si="850"/>
        <v>AUMENTA</v>
      </c>
      <c r="X247" s="37">
        <f t="shared" ref="X247" si="1064">+Y247+10</f>
        <v>107.56770833333334</v>
      </c>
      <c r="Y247" s="37">
        <f t="shared" ref="Y247" si="1065">+Z247+10</f>
        <v>97.567708333333343</v>
      </c>
      <c r="Z247" s="37">
        <f t="shared" ref="Z247" si="1066">+AA247+10</f>
        <v>87.567708333333343</v>
      </c>
      <c r="AA247" s="37">
        <f t="shared" ref="AA247" si="1067">+AB247+10</f>
        <v>77.567708333333343</v>
      </c>
      <c r="AB247" s="37">
        <f t="shared" si="864"/>
        <v>67.567708333333343</v>
      </c>
      <c r="AC247" s="37">
        <f t="shared" si="865"/>
        <v>57.567708333333336</v>
      </c>
      <c r="AD247" s="43">
        <v>1</v>
      </c>
      <c r="AE247" s="44">
        <f t="shared" si="866"/>
        <v>57.567708333333336</v>
      </c>
      <c r="AF247" s="13">
        <f t="shared" si="867"/>
        <v>66.039930555555557</v>
      </c>
      <c r="AG247" s="13">
        <f t="shared" si="868"/>
        <v>77.984375</v>
      </c>
      <c r="AH247" s="13">
        <f t="shared" si="869"/>
        <v>89.928819444444443</v>
      </c>
      <c r="AI247" s="13">
        <f t="shared" si="870"/>
        <v>103.40104166666667</v>
      </c>
      <c r="AJ247" s="13">
        <f t="shared" si="871"/>
        <v>116.87326388888889</v>
      </c>
    </row>
    <row r="248" spans="1:36" ht="15" x14ac:dyDescent="0.25">
      <c r="A248" s="7">
        <f t="shared" si="848"/>
        <v>42613</v>
      </c>
      <c r="B248" s="8" t="str">
        <f t="shared" si="838"/>
        <v>mer</v>
      </c>
      <c r="C248" s="8">
        <f t="shared" si="839"/>
        <v>35</v>
      </c>
      <c r="D248" s="8">
        <f t="shared" si="840"/>
        <v>31</v>
      </c>
      <c r="E248" s="8">
        <f t="shared" si="841"/>
        <v>8</v>
      </c>
      <c r="F248" s="9">
        <f t="shared" si="842"/>
        <v>2016</v>
      </c>
      <c r="G248" s="7">
        <f t="shared" si="824"/>
        <v>42249</v>
      </c>
      <c r="H248" s="8" t="str">
        <f t="shared" si="833"/>
        <v>mer</v>
      </c>
      <c r="I248" s="57">
        <v>10</v>
      </c>
      <c r="J248" s="10">
        <v>36</v>
      </c>
      <c r="K248" s="33">
        <f t="shared" si="855"/>
        <v>0.27777777777777779</v>
      </c>
      <c r="L248" s="11">
        <f t="shared" si="856"/>
        <v>2.7777777777777777</v>
      </c>
      <c r="M248" s="7">
        <f t="shared" si="857"/>
        <v>42613</v>
      </c>
      <c r="N248" s="8" t="str">
        <f t="shared" si="849"/>
        <v>mer</v>
      </c>
      <c r="O248" s="77">
        <v>23</v>
      </c>
      <c r="P248" s="16">
        <v>36</v>
      </c>
      <c r="Q248" s="33">
        <f t="shared" si="858"/>
        <v>0.63888888888888884</v>
      </c>
      <c r="R248" s="11">
        <f t="shared" si="859"/>
        <v>6.3888888888888884</v>
      </c>
      <c r="S248" s="32">
        <f t="shared" si="843"/>
        <v>1.2999999999999998</v>
      </c>
      <c r="T248" s="62">
        <v>59</v>
      </c>
      <c r="U248" s="72">
        <v>0</v>
      </c>
      <c r="V248" s="68"/>
      <c r="W248" s="28" t="str">
        <f t="shared" si="850"/>
        <v>OK</v>
      </c>
      <c r="X248" s="37">
        <f t="shared" ref="X248" si="1068">+Y248+10</f>
        <v>104.71437499999999</v>
      </c>
      <c r="Y248" s="37">
        <f t="shared" ref="Y248" si="1069">+Z248+10</f>
        <v>94.71437499999999</v>
      </c>
      <c r="Z248" s="37">
        <f t="shared" ref="Z248" si="1070">+AA248+10</f>
        <v>84.71437499999999</v>
      </c>
      <c r="AA248" s="37">
        <f t="shared" ref="AA248" si="1071">+AB248+10</f>
        <v>74.71437499999999</v>
      </c>
      <c r="AB248" s="37">
        <f t="shared" si="864"/>
        <v>64.71437499999999</v>
      </c>
      <c r="AC248" s="37">
        <f t="shared" si="865"/>
        <v>54.714374999999997</v>
      </c>
      <c r="AD248" s="43">
        <v>1</v>
      </c>
      <c r="AE248" s="44">
        <f t="shared" si="866"/>
        <v>54.714374999999997</v>
      </c>
      <c r="AF248" s="13">
        <f t="shared" si="867"/>
        <v>62.908819444444447</v>
      </c>
      <c r="AG248" s="13">
        <f t="shared" si="868"/>
        <v>74.297708333333333</v>
      </c>
      <c r="AH248" s="13">
        <f t="shared" si="869"/>
        <v>85.686597222222218</v>
      </c>
      <c r="AI248" s="13">
        <f t="shared" si="870"/>
        <v>98.881041666666661</v>
      </c>
      <c r="AJ248" s="13">
        <f t="shared" si="871"/>
        <v>112.0754861111111</v>
      </c>
    </row>
    <row r="249" spans="1:36" ht="15" x14ac:dyDescent="0.25">
      <c r="A249" s="7">
        <f t="shared" si="848"/>
        <v>42614</v>
      </c>
      <c r="B249" s="8" t="str">
        <f t="shared" si="838"/>
        <v>gio</v>
      </c>
      <c r="C249" s="8">
        <f t="shared" si="839"/>
        <v>35</v>
      </c>
      <c r="D249" s="8">
        <f t="shared" si="840"/>
        <v>1</v>
      </c>
      <c r="E249" s="8">
        <f t="shared" si="841"/>
        <v>9</v>
      </c>
      <c r="F249" s="9">
        <f t="shared" si="842"/>
        <v>2016</v>
      </c>
      <c r="G249" s="7">
        <f t="shared" si="824"/>
        <v>42250</v>
      </c>
      <c r="H249" s="8" t="str">
        <f t="shared" si="833"/>
        <v>gio</v>
      </c>
      <c r="I249" s="57">
        <v>10</v>
      </c>
      <c r="J249" s="10">
        <v>36</v>
      </c>
      <c r="K249" s="33">
        <f t="shared" si="855"/>
        <v>0.27777777777777779</v>
      </c>
      <c r="L249" s="11">
        <f t="shared" si="856"/>
        <v>2.7777777777777777</v>
      </c>
      <c r="M249" s="7">
        <f t="shared" si="857"/>
        <v>42614</v>
      </c>
      <c r="N249" s="8" t="str">
        <f t="shared" si="849"/>
        <v>gio</v>
      </c>
      <c r="O249" s="77">
        <v>20</v>
      </c>
      <c r="P249" s="16">
        <v>36</v>
      </c>
      <c r="Q249" s="33">
        <f t="shared" si="858"/>
        <v>0.55555555555555558</v>
      </c>
      <c r="R249" s="11">
        <f t="shared" si="859"/>
        <v>5.5555555555555554</v>
      </c>
      <c r="S249" s="32">
        <f t="shared" si="843"/>
        <v>1</v>
      </c>
      <c r="T249" s="62">
        <v>59</v>
      </c>
      <c r="U249" s="72">
        <v>0</v>
      </c>
      <c r="V249" s="68"/>
      <c r="W249" s="28" t="str">
        <f t="shared" si="850"/>
        <v>OK</v>
      </c>
      <c r="X249" s="37">
        <f t="shared" ref="X249" si="1072">+Y249+10</f>
        <v>108.52777777777777</v>
      </c>
      <c r="Y249" s="37">
        <f t="shared" ref="Y249" si="1073">+Z249+10</f>
        <v>98.527777777777771</v>
      </c>
      <c r="Z249" s="37">
        <f t="shared" ref="Z249" si="1074">+AA249+10</f>
        <v>88.527777777777771</v>
      </c>
      <c r="AA249" s="37">
        <f t="shared" ref="AA249" si="1075">+AB249+10</f>
        <v>78.527777777777771</v>
      </c>
      <c r="AB249" s="37">
        <f t="shared" si="864"/>
        <v>68.527777777777771</v>
      </c>
      <c r="AC249" s="37">
        <f t="shared" si="865"/>
        <v>58.527777777777779</v>
      </c>
      <c r="AD249" s="43">
        <v>2</v>
      </c>
      <c r="AE249" s="44">
        <f t="shared" si="866"/>
        <v>50.75</v>
      </c>
      <c r="AF249" s="13">
        <f t="shared" si="867"/>
        <v>58.527777777777779</v>
      </c>
      <c r="AG249" s="13">
        <f t="shared" si="868"/>
        <v>69.083333333333329</v>
      </c>
      <c r="AH249" s="13">
        <f t="shared" si="869"/>
        <v>79.638888888888886</v>
      </c>
      <c r="AI249" s="13">
        <f t="shared" si="870"/>
        <v>92.416666666666657</v>
      </c>
      <c r="AJ249" s="13">
        <f t="shared" si="871"/>
        <v>105.19444444444444</v>
      </c>
    </row>
    <row r="250" spans="1:36" ht="15" x14ac:dyDescent="0.25">
      <c r="A250" s="7">
        <f t="shared" si="848"/>
        <v>42615</v>
      </c>
      <c r="B250" s="8" t="str">
        <f t="shared" si="838"/>
        <v>ven</v>
      </c>
      <c r="C250" s="8">
        <f t="shared" si="839"/>
        <v>35</v>
      </c>
      <c r="D250" s="8">
        <f t="shared" si="840"/>
        <v>2</v>
      </c>
      <c r="E250" s="8">
        <f t="shared" si="841"/>
        <v>9</v>
      </c>
      <c r="F250" s="9">
        <f t="shared" si="842"/>
        <v>2016</v>
      </c>
      <c r="G250" s="7">
        <f t="shared" si="824"/>
        <v>42251</v>
      </c>
      <c r="H250" s="8" t="str">
        <f t="shared" si="833"/>
        <v>ven</v>
      </c>
      <c r="I250" s="57">
        <v>23</v>
      </c>
      <c r="J250" s="10">
        <v>36</v>
      </c>
      <c r="K250" s="33">
        <f t="shared" si="855"/>
        <v>0.63888888888888884</v>
      </c>
      <c r="L250" s="11">
        <f t="shared" si="856"/>
        <v>6.3888888888888884</v>
      </c>
      <c r="M250" s="7">
        <f t="shared" si="857"/>
        <v>42615</v>
      </c>
      <c r="N250" s="8" t="str">
        <f t="shared" si="849"/>
        <v>ven</v>
      </c>
      <c r="O250" s="77">
        <v>31</v>
      </c>
      <c r="P250" s="16">
        <v>36</v>
      </c>
      <c r="Q250" s="33">
        <f t="shared" si="858"/>
        <v>0.86111111111111116</v>
      </c>
      <c r="R250" s="11">
        <f t="shared" si="859"/>
        <v>8.6111111111111107</v>
      </c>
      <c r="S250" s="32">
        <f t="shared" si="843"/>
        <v>0.34782608695652178</v>
      </c>
      <c r="T250" s="62">
        <v>59</v>
      </c>
      <c r="U250" s="72">
        <v>0</v>
      </c>
      <c r="V250" s="68"/>
      <c r="W250" s="28" t="str">
        <f t="shared" si="850"/>
        <v>AUMENTA</v>
      </c>
      <c r="X250" s="37">
        <f t="shared" ref="X250" si="1076">+Y250+10</f>
        <v>126.44326388888888</v>
      </c>
      <c r="Y250" s="37">
        <f t="shared" ref="Y250" si="1077">+Z250+10</f>
        <v>116.44326388888888</v>
      </c>
      <c r="Z250" s="37">
        <f t="shared" ref="Z250" si="1078">+AA250+10</f>
        <v>106.44326388888888</v>
      </c>
      <c r="AA250" s="37">
        <f t="shared" ref="AA250" si="1079">+AB250+10</f>
        <v>96.443263888888879</v>
      </c>
      <c r="AB250" s="37">
        <f t="shared" si="864"/>
        <v>86.443263888888879</v>
      </c>
      <c r="AC250" s="37">
        <f t="shared" si="865"/>
        <v>76.443263888888879</v>
      </c>
      <c r="AD250" s="43">
        <v>2</v>
      </c>
      <c r="AE250" s="44">
        <f t="shared" si="866"/>
        <v>67.137708333333336</v>
      </c>
      <c r="AF250" s="13">
        <f t="shared" si="867"/>
        <v>76.443263888888879</v>
      </c>
      <c r="AG250" s="13">
        <f t="shared" si="868"/>
        <v>90.054374999999993</v>
      </c>
      <c r="AH250" s="13">
        <f t="shared" si="869"/>
        <v>103.66548611111111</v>
      </c>
      <c r="AI250" s="13">
        <f t="shared" si="870"/>
        <v>117.97104166666666</v>
      </c>
      <c r="AJ250" s="13">
        <f t="shared" si="871"/>
        <v>132.27659722222222</v>
      </c>
    </row>
    <row r="251" spans="1:36" ht="15" x14ac:dyDescent="0.25">
      <c r="A251" s="7">
        <f t="shared" si="848"/>
        <v>42616</v>
      </c>
      <c r="B251" s="8" t="str">
        <f t="shared" si="838"/>
        <v>sab</v>
      </c>
      <c r="C251" s="8">
        <f t="shared" si="839"/>
        <v>35</v>
      </c>
      <c r="D251" s="8">
        <f t="shared" si="840"/>
        <v>3</v>
      </c>
      <c r="E251" s="8">
        <f t="shared" si="841"/>
        <v>9</v>
      </c>
      <c r="F251" s="9">
        <f t="shared" si="842"/>
        <v>2016</v>
      </c>
      <c r="G251" s="7">
        <f t="shared" si="824"/>
        <v>42252</v>
      </c>
      <c r="H251" s="8" t="str">
        <f t="shared" si="833"/>
        <v>sab</v>
      </c>
      <c r="I251" s="57">
        <v>14</v>
      </c>
      <c r="J251" s="10">
        <v>36</v>
      </c>
      <c r="K251" s="33">
        <f t="shared" si="855"/>
        <v>0.3888888888888889</v>
      </c>
      <c r="L251" s="11">
        <f t="shared" si="856"/>
        <v>3.8888888888888888</v>
      </c>
      <c r="M251" s="7">
        <f t="shared" si="857"/>
        <v>42616</v>
      </c>
      <c r="N251" s="8" t="str">
        <f t="shared" si="849"/>
        <v>sab</v>
      </c>
      <c r="O251" s="77">
        <v>36</v>
      </c>
      <c r="P251" s="16">
        <v>36</v>
      </c>
      <c r="Q251" s="33">
        <f t="shared" si="858"/>
        <v>1</v>
      </c>
      <c r="R251" s="11">
        <f t="shared" si="859"/>
        <v>10</v>
      </c>
      <c r="S251" s="32">
        <f t="shared" si="843"/>
        <v>1.5714285714285714</v>
      </c>
      <c r="T251" s="62">
        <v>59</v>
      </c>
      <c r="U251" s="72">
        <v>0</v>
      </c>
      <c r="V251" s="68"/>
      <c r="W251" s="28" t="str">
        <f t="shared" si="850"/>
        <v>AUMENTA</v>
      </c>
      <c r="X251" s="37">
        <f t="shared" ref="X251" si="1080">+Y251+10</f>
        <v>136.26999999999998</v>
      </c>
      <c r="Y251" s="37">
        <f t="shared" ref="Y251" si="1081">+Z251+10</f>
        <v>126.27</v>
      </c>
      <c r="Z251" s="37">
        <f t="shared" ref="Z251" si="1082">+AA251+10</f>
        <v>116.27</v>
      </c>
      <c r="AA251" s="37">
        <f t="shared" ref="AA251" si="1083">+AB251+10</f>
        <v>106.27</v>
      </c>
      <c r="AB251" s="37">
        <f t="shared" si="864"/>
        <v>96.27</v>
      </c>
      <c r="AC251" s="37">
        <f t="shared" si="865"/>
        <v>86.27</v>
      </c>
      <c r="AD251" s="43">
        <v>2</v>
      </c>
      <c r="AE251" s="44">
        <f t="shared" si="866"/>
        <v>76.27</v>
      </c>
      <c r="AF251" s="13">
        <f t="shared" si="867"/>
        <v>86.27</v>
      </c>
      <c r="AG251" s="13">
        <f t="shared" si="868"/>
        <v>101.27</v>
      </c>
      <c r="AH251" s="13">
        <f t="shared" si="869"/>
        <v>116.27</v>
      </c>
      <c r="AI251" s="13">
        <f t="shared" si="870"/>
        <v>131.26999999999998</v>
      </c>
      <c r="AJ251" s="13">
        <f t="shared" si="871"/>
        <v>146.26999999999998</v>
      </c>
    </row>
    <row r="252" spans="1:36" ht="15" x14ac:dyDescent="0.25">
      <c r="A252" s="7">
        <f t="shared" si="848"/>
        <v>42617</v>
      </c>
      <c r="B252" s="8" t="str">
        <f t="shared" si="838"/>
        <v>dom</v>
      </c>
      <c r="C252" s="8">
        <f t="shared" si="839"/>
        <v>35</v>
      </c>
      <c r="D252" s="8">
        <f t="shared" si="840"/>
        <v>4</v>
      </c>
      <c r="E252" s="8">
        <f t="shared" si="841"/>
        <v>9</v>
      </c>
      <c r="F252" s="9">
        <f t="shared" si="842"/>
        <v>2016</v>
      </c>
      <c r="G252" s="7">
        <f t="shared" si="824"/>
        <v>42253</v>
      </c>
      <c r="H252" s="8" t="str">
        <f t="shared" si="833"/>
        <v>dom</v>
      </c>
      <c r="I252" s="57">
        <v>7</v>
      </c>
      <c r="J252" s="10">
        <v>36</v>
      </c>
      <c r="K252" s="33">
        <f t="shared" si="855"/>
        <v>0.19444444444444445</v>
      </c>
      <c r="L252" s="11">
        <f t="shared" si="856"/>
        <v>1.9444444444444444</v>
      </c>
      <c r="M252" s="7">
        <f t="shared" si="857"/>
        <v>42617</v>
      </c>
      <c r="N252" s="8" t="str">
        <f t="shared" si="849"/>
        <v>dom</v>
      </c>
      <c r="O252" s="77">
        <v>6</v>
      </c>
      <c r="P252" s="16">
        <v>36</v>
      </c>
      <c r="Q252" s="33">
        <f t="shared" si="858"/>
        <v>0.16666666666666666</v>
      </c>
      <c r="R252" s="11">
        <f t="shared" si="859"/>
        <v>1.6666666666666665</v>
      </c>
      <c r="S252" s="32">
        <f t="shared" si="843"/>
        <v>-0.14285714285714293</v>
      </c>
      <c r="T252" s="62">
        <v>59</v>
      </c>
      <c r="U252" s="72">
        <v>0</v>
      </c>
      <c r="V252" s="68"/>
      <c r="W252" s="28" t="str">
        <f t="shared" si="850"/>
        <v>OK</v>
      </c>
      <c r="X252" s="37">
        <f t="shared" ref="X252" si="1084">+Y252+10</f>
        <v>93.090833333333336</v>
      </c>
      <c r="Y252" s="37">
        <f t="shared" ref="Y252" si="1085">+Z252+10</f>
        <v>83.090833333333336</v>
      </c>
      <c r="Z252" s="37">
        <f t="shared" ref="Z252" si="1086">+AA252+10</f>
        <v>73.090833333333336</v>
      </c>
      <c r="AA252" s="37">
        <f t="shared" ref="AA252" si="1087">+AB252+10</f>
        <v>63.090833333333336</v>
      </c>
      <c r="AB252" s="37">
        <f t="shared" si="864"/>
        <v>53.090833333333336</v>
      </c>
      <c r="AC252" s="37">
        <f t="shared" si="865"/>
        <v>43.090833333333336</v>
      </c>
      <c r="AD252" s="43">
        <v>2</v>
      </c>
      <c r="AE252" s="44">
        <f t="shared" si="866"/>
        <v>37.2575</v>
      </c>
      <c r="AF252" s="13">
        <f t="shared" si="867"/>
        <v>43.090833333333336</v>
      </c>
      <c r="AG252" s="13">
        <f t="shared" si="868"/>
        <v>49.7575</v>
      </c>
      <c r="AH252" s="13">
        <f t="shared" si="869"/>
        <v>56.424166666666665</v>
      </c>
      <c r="AI252" s="13">
        <f t="shared" si="870"/>
        <v>67.257499999999993</v>
      </c>
      <c r="AJ252" s="13">
        <f t="shared" si="871"/>
        <v>78.090833333333336</v>
      </c>
    </row>
    <row r="253" spans="1:36" ht="15" x14ac:dyDescent="0.25">
      <c r="A253" s="7">
        <f t="shared" si="848"/>
        <v>42618</v>
      </c>
      <c r="B253" s="8" t="str">
        <f t="shared" si="838"/>
        <v>lun</v>
      </c>
      <c r="C253" s="8">
        <f t="shared" si="839"/>
        <v>36</v>
      </c>
      <c r="D253" s="8">
        <f t="shared" si="840"/>
        <v>5</v>
      </c>
      <c r="E253" s="8">
        <f t="shared" si="841"/>
        <v>9</v>
      </c>
      <c r="F253" s="9">
        <f t="shared" si="842"/>
        <v>2016</v>
      </c>
      <c r="G253" s="7">
        <f t="shared" si="824"/>
        <v>42254</v>
      </c>
      <c r="H253" s="8" t="str">
        <f t="shared" si="833"/>
        <v>lun</v>
      </c>
      <c r="I253" s="57">
        <v>17</v>
      </c>
      <c r="J253" s="10">
        <v>36</v>
      </c>
      <c r="K253" s="33">
        <f t="shared" si="855"/>
        <v>0.47222222222222221</v>
      </c>
      <c r="L253" s="11">
        <f t="shared" si="856"/>
        <v>4.7222222222222223</v>
      </c>
      <c r="M253" s="7">
        <f t="shared" si="857"/>
        <v>42618</v>
      </c>
      <c r="N253" s="8" t="str">
        <f t="shared" si="849"/>
        <v>lun</v>
      </c>
      <c r="O253" s="77">
        <v>8</v>
      </c>
      <c r="P253" s="16">
        <v>36</v>
      </c>
      <c r="Q253" s="33">
        <f t="shared" si="858"/>
        <v>0.22222222222222221</v>
      </c>
      <c r="R253" s="11">
        <f t="shared" si="859"/>
        <v>2.2222222222222223</v>
      </c>
      <c r="S253" s="32">
        <f t="shared" si="843"/>
        <v>-0.52941176470588236</v>
      </c>
      <c r="T253" s="62">
        <v>59</v>
      </c>
      <c r="U253" s="72">
        <v>0</v>
      </c>
      <c r="V253" s="68"/>
      <c r="W253" s="28" t="str">
        <f t="shared" si="850"/>
        <v>OK</v>
      </c>
      <c r="X253" s="37">
        <f t="shared" ref="X253" si="1088">+Y253+10</f>
        <v>94.791111111111121</v>
      </c>
      <c r="Y253" s="37">
        <f t="shared" ref="Y253" si="1089">+Z253+10</f>
        <v>84.791111111111121</v>
      </c>
      <c r="Z253" s="37">
        <f t="shared" ref="Z253" si="1090">+AA253+10</f>
        <v>74.791111111111121</v>
      </c>
      <c r="AA253" s="37">
        <f t="shared" ref="AA253" si="1091">+AB253+10</f>
        <v>64.791111111111121</v>
      </c>
      <c r="AB253" s="37">
        <f t="shared" si="864"/>
        <v>54.791111111111114</v>
      </c>
      <c r="AC253" s="37">
        <f t="shared" si="865"/>
        <v>44.791111111111114</v>
      </c>
      <c r="AD253" s="43">
        <v>2</v>
      </c>
      <c r="AE253" s="44">
        <f t="shared" si="866"/>
        <v>38.68</v>
      </c>
      <c r="AF253" s="13">
        <f t="shared" si="867"/>
        <v>44.791111111111114</v>
      </c>
      <c r="AG253" s="13">
        <f t="shared" si="868"/>
        <v>52.013333333333335</v>
      </c>
      <c r="AH253" s="13">
        <f t="shared" si="869"/>
        <v>59.235555555555557</v>
      </c>
      <c r="AI253" s="13">
        <f t="shared" si="870"/>
        <v>70.346666666666664</v>
      </c>
      <c r="AJ253" s="13">
        <f t="shared" si="871"/>
        <v>81.457777777777778</v>
      </c>
    </row>
    <row r="254" spans="1:36" ht="15" x14ac:dyDescent="0.25">
      <c r="A254" s="7">
        <f t="shared" si="848"/>
        <v>42619</v>
      </c>
      <c r="B254" s="8" t="str">
        <f t="shared" si="838"/>
        <v>mar</v>
      </c>
      <c r="C254" s="8">
        <f t="shared" si="839"/>
        <v>36</v>
      </c>
      <c r="D254" s="8">
        <f t="shared" si="840"/>
        <v>6</v>
      </c>
      <c r="E254" s="8">
        <f t="shared" si="841"/>
        <v>9</v>
      </c>
      <c r="F254" s="9">
        <f t="shared" si="842"/>
        <v>2016</v>
      </c>
      <c r="G254" s="7">
        <f t="shared" si="824"/>
        <v>42255</v>
      </c>
      <c r="H254" s="8" t="str">
        <f t="shared" si="833"/>
        <v>mar</v>
      </c>
      <c r="I254" s="57">
        <v>30</v>
      </c>
      <c r="J254" s="10">
        <v>36</v>
      </c>
      <c r="K254" s="33">
        <f t="shared" si="855"/>
        <v>0.83333333333333337</v>
      </c>
      <c r="L254" s="11">
        <f t="shared" si="856"/>
        <v>8.3333333333333339</v>
      </c>
      <c r="M254" s="7">
        <f t="shared" si="857"/>
        <v>42619</v>
      </c>
      <c r="N254" s="8" t="str">
        <f t="shared" si="849"/>
        <v>mar</v>
      </c>
      <c r="O254" s="77">
        <v>18</v>
      </c>
      <c r="P254" s="16">
        <v>36</v>
      </c>
      <c r="Q254" s="33">
        <f t="shared" si="858"/>
        <v>0.5</v>
      </c>
      <c r="R254" s="11">
        <f t="shared" si="859"/>
        <v>5</v>
      </c>
      <c r="S254" s="32">
        <f t="shared" si="843"/>
        <v>-0.4</v>
      </c>
      <c r="T254" s="62">
        <v>59</v>
      </c>
      <c r="U254" s="72">
        <v>0</v>
      </c>
      <c r="V254" s="68"/>
      <c r="W254" s="28" t="str">
        <f t="shared" si="850"/>
        <v>OK</v>
      </c>
      <c r="X254" s="37">
        <f t="shared" ref="X254" si="1092">+Y254+10</f>
        <v>105.8175</v>
      </c>
      <c r="Y254" s="37">
        <f t="shared" ref="Y254" si="1093">+Z254+10</f>
        <v>95.817499999999995</v>
      </c>
      <c r="Z254" s="37">
        <f t="shared" ref="Z254" si="1094">+AA254+10</f>
        <v>85.817499999999995</v>
      </c>
      <c r="AA254" s="37">
        <f t="shared" ref="AA254" si="1095">+AB254+10</f>
        <v>75.817499999999995</v>
      </c>
      <c r="AB254" s="37">
        <f t="shared" si="864"/>
        <v>65.817499999999995</v>
      </c>
      <c r="AC254" s="37">
        <f t="shared" si="865"/>
        <v>55.817499999999995</v>
      </c>
      <c r="AD254" s="43">
        <v>2</v>
      </c>
      <c r="AE254" s="44">
        <f t="shared" si="866"/>
        <v>48.317499999999995</v>
      </c>
      <c r="AF254" s="13">
        <f t="shared" si="867"/>
        <v>55.817499999999995</v>
      </c>
      <c r="AG254" s="13">
        <f t="shared" si="868"/>
        <v>65.817499999999995</v>
      </c>
      <c r="AH254" s="13">
        <f t="shared" si="869"/>
        <v>75.817499999999995</v>
      </c>
      <c r="AI254" s="13">
        <f t="shared" si="870"/>
        <v>88.317499999999995</v>
      </c>
      <c r="AJ254" s="13">
        <f t="shared" si="871"/>
        <v>100.8175</v>
      </c>
    </row>
    <row r="255" spans="1:36" ht="15" x14ac:dyDescent="0.25">
      <c r="A255" s="7">
        <f t="shared" si="848"/>
        <v>42620</v>
      </c>
      <c r="B255" s="8" t="str">
        <f t="shared" si="838"/>
        <v>mer</v>
      </c>
      <c r="C255" s="8">
        <f t="shared" si="839"/>
        <v>36</v>
      </c>
      <c r="D255" s="8">
        <f t="shared" si="840"/>
        <v>7</v>
      </c>
      <c r="E255" s="8">
        <f t="shared" si="841"/>
        <v>9</v>
      </c>
      <c r="F255" s="9">
        <f t="shared" si="842"/>
        <v>2016</v>
      </c>
      <c r="G255" s="7">
        <f t="shared" si="824"/>
        <v>42256</v>
      </c>
      <c r="H255" s="8" t="str">
        <f t="shared" si="833"/>
        <v>mer</v>
      </c>
      <c r="I255" s="57">
        <v>26</v>
      </c>
      <c r="J255" s="10">
        <v>36</v>
      </c>
      <c r="K255" s="33">
        <f t="shared" si="855"/>
        <v>0.72222222222222221</v>
      </c>
      <c r="L255" s="11">
        <f t="shared" si="856"/>
        <v>7.2222222222222223</v>
      </c>
      <c r="M255" s="7">
        <f t="shared" si="857"/>
        <v>42620</v>
      </c>
      <c r="N255" s="8" t="str">
        <f t="shared" si="849"/>
        <v>mer</v>
      </c>
      <c r="O255" s="77">
        <v>15</v>
      </c>
      <c r="P255" s="16">
        <v>36</v>
      </c>
      <c r="Q255" s="33">
        <f t="shared" si="858"/>
        <v>0.41666666666666669</v>
      </c>
      <c r="R255" s="11">
        <f t="shared" si="859"/>
        <v>4.166666666666667</v>
      </c>
      <c r="S255" s="32">
        <f t="shared" si="843"/>
        <v>-0.42307692307692302</v>
      </c>
      <c r="T255" s="62">
        <v>59</v>
      </c>
      <c r="U255" s="72">
        <v>0</v>
      </c>
      <c r="V255" s="68"/>
      <c r="W255" s="28" t="str">
        <f t="shared" si="850"/>
        <v>OK</v>
      </c>
      <c r="X255" s="37">
        <f t="shared" ref="X255" si="1096">+Y255+10</f>
        <v>102.06770833333334</v>
      </c>
      <c r="Y255" s="37">
        <f t="shared" ref="Y255" si="1097">+Z255+10</f>
        <v>92.067708333333343</v>
      </c>
      <c r="Z255" s="37">
        <f t="shared" ref="Z255" si="1098">+AA255+10</f>
        <v>82.067708333333343</v>
      </c>
      <c r="AA255" s="37">
        <f t="shared" ref="AA255" si="1099">+AB255+10</f>
        <v>72.067708333333343</v>
      </c>
      <c r="AB255" s="37">
        <f t="shared" si="864"/>
        <v>62.067708333333336</v>
      </c>
      <c r="AC255" s="37">
        <f t="shared" si="865"/>
        <v>52.067708333333336</v>
      </c>
      <c r="AD255" s="43">
        <v>2</v>
      </c>
      <c r="AE255" s="44">
        <f t="shared" si="866"/>
        <v>44.984375</v>
      </c>
      <c r="AF255" s="13">
        <f t="shared" si="867"/>
        <v>52.067708333333336</v>
      </c>
      <c r="AG255" s="13">
        <f t="shared" si="868"/>
        <v>61.234375</v>
      </c>
      <c r="AH255" s="13">
        <f t="shared" si="869"/>
        <v>70.401041666666671</v>
      </c>
      <c r="AI255" s="13">
        <f t="shared" si="870"/>
        <v>82.484375</v>
      </c>
      <c r="AJ255" s="13">
        <f t="shared" si="871"/>
        <v>94.567708333333343</v>
      </c>
    </row>
    <row r="256" spans="1:36" ht="15" x14ac:dyDescent="0.25">
      <c r="A256" s="7">
        <f t="shared" si="848"/>
        <v>42621</v>
      </c>
      <c r="B256" s="8" t="str">
        <f t="shared" si="838"/>
        <v>gio</v>
      </c>
      <c r="C256" s="8">
        <f t="shared" si="839"/>
        <v>36</v>
      </c>
      <c r="D256" s="8">
        <f t="shared" si="840"/>
        <v>8</v>
      </c>
      <c r="E256" s="8">
        <f t="shared" si="841"/>
        <v>9</v>
      </c>
      <c r="F256" s="9">
        <f t="shared" si="842"/>
        <v>2016</v>
      </c>
      <c r="G256" s="7">
        <f t="shared" si="824"/>
        <v>42257</v>
      </c>
      <c r="H256" s="8" t="str">
        <f t="shared" si="833"/>
        <v>gio</v>
      </c>
      <c r="I256" s="57">
        <v>16</v>
      </c>
      <c r="J256" s="10">
        <v>36</v>
      </c>
      <c r="K256" s="33">
        <f t="shared" si="855"/>
        <v>0.44444444444444442</v>
      </c>
      <c r="L256" s="11">
        <f t="shared" si="856"/>
        <v>4.4444444444444446</v>
      </c>
      <c r="M256" s="7">
        <f t="shared" si="857"/>
        <v>42621</v>
      </c>
      <c r="N256" s="8" t="str">
        <f t="shared" si="849"/>
        <v>gio</v>
      </c>
      <c r="O256" s="77">
        <v>8</v>
      </c>
      <c r="P256" s="16">
        <v>36</v>
      </c>
      <c r="Q256" s="33">
        <f t="shared" si="858"/>
        <v>0.22222222222222221</v>
      </c>
      <c r="R256" s="11">
        <f t="shared" si="859"/>
        <v>2.2222222222222223</v>
      </c>
      <c r="S256" s="32">
        <f t="shared" si="843"/>
        <v>-0.5</v>
      </c>
      <c r="T256" s="62">
        <v>59</v>
      </c>
      <c r="U256" s="72">
        <v>0</v>
      </c>
      <c r="V256" s="68"/>
      <c r="W256" s="28" t="str">
        <f t="shared" si="850"/>
        <v>OK</v>
      </c>
      <c r="X256" s="37">
        <f t="shared" ref="X256" si="1100">+Y256+10</f>
        <v>94.791111111111121</v>
      </c>
      <c r="Y256" s="37">
        <f t="shared" ref="Y256" si="1101">+Z256+10</f>
        <v>84.791111111111121</v>
      </c>
      <c r="Z256" s="37">
        <f t="shared" ref="Z256" si="1102">+AA256+10</f>
        <v>74.791111111111121</v>
      </c>
      <c r="AA256" s="37">
        <f t="shared" ref="AA256" si="1103">+AB256+10</f>
        <v>64.791111111111121</v>
      </c>
      <c r="AB256" s="37">
        <f t="shared" si="864"/>
        <v>54.791111111111114</v>
      </c>
      <c r="AC256" s="37">
        <f t="shared" si="865"/>
        <v>44.791111111111114</v>
      </c>
      <c r="AD256" s="43">
        <v>2</v>
      </c>
      <c r="AE256" s="44">
        <f t="shared" si="866"/>
        <v>38.68</v>
      </c>
      <c r="AF256" s="13">
        <f t="shared" si="867"/>
        <v>44.791111111111114</v>
      </c>
      <c r="AG256" s="13">
        <f t="shared" si="868"/>
        <v>52.013333333333335</v>
      </c>
      <c r="AH256" s="13">
        <f t="shared" si="869"/>
        <v>59.235555555555557</v>
      </c>
      <c r="AI256" s="13">
        <f t="shared" si="870"/>
        <v>70.346666666666664</v>
      </c>
      <c r="AJ256" s="13">
        <f t="shared" si="871"/>
        <v>81.457777777777778</v>
      </c>
    </row>
    <row r="257" spans="1:36" ht="15" x14ac:dyDescent="0.25">
      <c r="A257" s="7">
        <f t="shared" si="848"/>
        <v>42622</v>
      </c>
      <c r="B257" s="8" t="str">
        <f t="shared" si="838"/>
        <v>ven</v>
      </c>
      <c r="C257" s="8">
        <f t="shared" si="839"/>
        <v>36</v>
      </c>
      <c r="D257" s="8">
        <f t="shared" si="840"/>
        <v>9</v>
      </c>
      <c r="E257" s="8">
        <f t="shared" si="841"/>
        <v>9</v>
      </c>
      <c r="F257" s="9">
        <f t="shared" si="842"/>
        <v>2016</v>
      </c>
      <c r="G257" s="7">
        <f t="shared" ref="G257:G320" si="1104">DATE(F258-1,E258,D258+1)</f>
        <v>42258</v>
      </c>
      <c r="H257" s="8" t="str">
        <f t="shared" si="833"/>
        <v>ven</v>
      </c>
      <c r="I257" s="57">
        <v>24</v>
      </c>
      <c r="J257" s="10">
        <v>36</v>
      </c>
      <c r="K257" s="33">
        <f t="shared" si="855"/>
        <v>0.66666666666666663</v>
      </c>
      <c r="L257" s="11">
        <f t="shared" si="856"/>
        <v>6.6666666666666661</v>
      </c>
      <c r="M257" s="7">
        <f t="shared" si="857"/>
        <v>42622</v>
      </c>
      <c r="N257" s="8" t="str">
        <f t="shared" si="849"/>
        <v>ven</v>
      </c>
      <c r="O257" s="77">
        <v>30</v>
      </c>
      <c r="P257" s="16">
        <v>36</v>
      </c>
      <c r="Q257" s="33">
        <f t="shared" si="858"/>
        <v>0.83333333333333337</v>
      </c>
      <c r="R257" s="11">
        <f t="shared" si="859"/>
        <v>8.3333333333333339</v>
      </c>
      <c r="S257" s="32">
        <f t="shared" si="843"/>
        <v>0.25000000000000022</v>
      </c>
      <c r="T257" s="62">
        <v>59</v>
      </c>
      <c r="U257" s="72">
        <v>0</v>
      </c>
      <c r="V257" s="68"/>
      <c r="W257" s="28" t="str">
        <f t="shared" si="850"/>
        <v>AUMENTA</v>
      </c>
      <c r="X257" s="37">
        <f t="shared" ref="X257" si="1105">+Y257+10</f>
        <v>124.60416666666667</v>
      </c>
      <c r="Y257" s="37">
        <f t="shared" ref="Y257" si="1106">+Z257+10</f>
        <v>114.60416666666667</v>
      </c>
      <c r="Z257" s="37">
        <f t="shared" ref="Z257" si="1107">+AA257+10</f>
        <v>104.60416666666667</v>
      </c>
      <c r="AA257" s="37">
        <f t="shared" ref="AA257" si="1108">+AB257+10</f>
        <v>94.604166666666671</v>
      </c>
      <c r="AB257" s="37">
        <f t="shared" si="864"/>
        <v>84.604166666666671</v>
      </c>
      <c r="AC257" s="37">
        <f t="shared" si="865"/>
        <v>74.604166666666671</v>
      </c>
      <c r="AD257" s="43">
        <v>2</v>
      </c>
      <c r="AE257" s="44">
        <f t="shared" si="866"/>
        <v>65.4375</v>
      </c>
      <c r="AF257" s="13">
        <f t="shared" si="867"/>
        <v>74.604166666666671</v>
      </c>
      <c r="AG257" s="13">
        <f t="shared" si="868"/>
        <v>87.9375</v>
      </c>
      <c r="AH257" s="13">
        <f t="shared" si="869"/>
        <v>101.27083333333334</v>
      </c>
      <c r="AI257" s="13">
        <f t="shared" si="870"/>
        <v>115.4375</v>
      </c>
      <c r="AJ257" s="13">
        <f t="shared" si="871"/>
        <v>129.60416666666669</v>
      </c>
    </row>
    <row r="258" spans="1:36" ht="15" x14ac:dyDescent="0.25">
      <c r="A258" s="7">
        <f t="shared" si="848"/>
        <v>42623</v>
      </c>
      <c r="B258" s="8" t="str">
        <f t="shared" si="838"/>
        <v>sab</v>
      </c>
      <c r="C258" s="8">
        <f t="shared" si="839"/>
        <v>36</v>
      </c>
      <c r="D258" s="8">
        <f t="shared" si="840"/>
        <v>10</v>
      </c>
      <c r="E258" s="8">
        <f t="shared" si="841"/>
        <v>9</v>
      </c>
      <c r="F258" s="9">
        <f t="shared" si="842"/>
        <v>2016</v>
      </c>
      <c r="G258" s="7">
        <f t="shared" si="1104"/>
        <v>42259</v>
      </c>
      <c r="H258" s="8" t="str">
        <f t="shared" si="833"/>
        <v>sab</v>
      </c>
      <c r="I258" s="57">
        <v>36</v>
      </c>
      <c r="J258" s="10">
        <v>36</v>
      </c>
      <c r="K258" s="33">
        <f t="shared" si="855"/>
        <v>1</v>
      </c>
      <c r="L258" s="11">
        <f t="shared" si="856"/>
        <v>10</v>
      </c>
      <c r="M258" s="7">
        <f t="shared" si="857"/>
        <v>42623</v>
      </c>
      <c r="N258" s="8" t="str">
        <f t="shared" si="849"/>
        <v>sab</v>
      </c>
      <c r="O258" s="77">
        <v>30</v>
      </c>
      <c r="P258" s="16">
        <v>36</v>
      </c>
      <c r="Q258" s="33">
        <f t="shared" si="858"/>
        <v>0.83333333333333337</v>
      </c>
      <c r="R258" s="11">
        <f t="shared" si="859"/>
        <v>8.3333333333333339</v>
      </c>
      <c r="S258" s="32">
        <f t="shared" si="843"/>
        <v>-0.1666666666666666</v>
      </c>
      <c r="T258" s="62">
        <v>59</v>
      </c>
      <c r="U258" s="72">
        <v>0</v>
      </c>
      <c r="V258" s="68"/>
      <c r="W258" s="28" t="str">
        <f t="shared" si="850"/>
        <v>AUMENTA</v>
      </c>
      <c r="X258" s="37">
        <f t="shared" ref="X258" si="1109">+Y258+10</f>
        <v>124.60416666666667</v>
      </c>
      <c r="Y258" s="37">
        <f t="shared" ref="Y258" si="1110">+Z258+10</f>
        <v>114.60416666666667</v>
      </c>
      <c r="Z258" s="37">
        <f t="shared" ref="Z258" si="1111">+AA258+10</f>
        <v>104.60416666666667</v>
      </c>
      <c r="AA258" s="37">
        <f t="shared" ref="AA258" si="1112">+AB258+10</f>
        <v>94.604166666666671</v>
      </c>
      <c r="AB258" s="37">
        <f t="shared" si="864"/>
        <v>84.604166666666671</v>
      </c>
      <c r="AC258" s="37">
        <f t="shared" si="865"/>
        <v>74.604166666666671</v>
      </c>
      <c r="AD258" s="43">
        <v>2</v>
      </c>
      <c r="AE258" s="44">
        <f t="shared" si="866"/>
        <v>65.4375</v>
      </c>
      <c r="AF258" s="13">
        <f t="shared" si="867"/>
        <v>74.604166666666671</v>
      </c>
      <c r="AG258" s="13">
        <f t="shared" si="868"/>
        <v>87.9375</v>
      </c>
      <c r="AH258" s="13">
        <f t="shared" si="869"/>
        <v>101.27083333333334</v>
      </c>
      <c r="AI258" s="13">
        <f t="shared" si="870"/>
        <v>115.4375</v>
      </c>
      <c r="AJ258" s="13">
        <f t="shared" si="871"/>
        <v>129.60416666666669</v>
      </c>
    </row>
    <row r="259" spans="1:36" ht="15" x14ac:dyDescent="0.25">
      <c r="A259" s="7">
        <f t="shared" si="848"/>
        <v>42624</v>
      </c>
      <c r="B259" s="8" t="str">
        <f t="shared" si="838"/>
        <v>dom</v>
      </c>
      <c r="C259" s="8">
        <f t="shared" si="839"/>
        <v>36</v>
      </c>
      <c r="D259" s="8">
        <f t="shared" si="840"/>
        <v>11</v>
      </c>
      <c r="E259" s="8">
        <f t="shared" si="841"/>
        <v>9</v>
      </c>
      <c r="F259" s="9">
        <f t="shared" si="842"/>
        <v>2016</v>
      </c>
      <c r="G259" s="7">
        <f t="shared" si="1104"/>
        <v>42260</v>
      </c>
      <c r="H259" s="8" t="str">
        <f t="shared" ref="H259:H322" si="1113">CHOOSE(WEEKDAY(G259,2),"lun","mar","mer","gio","ven","sab","dom")</f>
        <v>dom</v>
      </c>
      <c r="I259" s="57">
        <v>23</v>
      </c>
      <c r="J259" s="10">
        <v>36</v>
      </c>
      <c r="K259" s="33">
        <f t="shared" si="855"/>
        <v>0.63888888888888884</v>
      </c>
      <c r="L259" s="11">
        <f t="shared" si="856"/>
        <v>6.3888888888888884</v>
      </c>
      <c r="M259" s="7">
        <f t="shared" si="857"/>
        <v>42624</v>
      </c>
      <c r="N259" s="8" t="str">
        <f t="shared" si="849"/>
        <v>dom</v>
      </c>
      <c r="O259" s="77">
        <v>1</v>
      </c>
      <c r="P259" s="16">
        <v>36</v>
      </c>
      <c r="Q259" s="33">
        <f t="shared" si="858"/>
        <v>2.7777777777777776E-2</v>
      </c>
      <c r="R259" s="11">
        <f t="shared" si="859"/>
        <v>0.27777777777777779</v>
      </c>
      <c r="S259" s="32">
        <f t="shared" si="843"/>
        <v>-0.95652173913043481</v>
      </c>
      <c r="T259" s="62">
        <v>59</v>
      </c>
      <c r="U259" s="72">
        <v>0</v>
      </c>
      <c r="V259" s="68"/>
      <c r="W259" s="28" t="str">
        <f t="shared" si="850"/>
        <v>OK</v>
      </c>
      <c r="X259" s="37">
        <f t="shared" ref="X259" si="1114">+Y259+10</f>
        <v>89.576597222222219</v>
      </c>
      <c r="Y259" s="37">
        <f t="shared" ref="Y259" si="1115">+Z259+10</f>
        <v>79.576597222222219</v>
      </c>
      <c r="Z259" s="37">
        <f t="shared" ref="Z259" si="1116">+AA259+10</f>
        <v>69.576597222222219</v>
      </c>
      <c r="AA259" s="37">
        <f t="shared" ref="AA259" si="1117">+AB259+10</f>
        <v>59.576597222222219</v>
      </c>
      <c r="AB259" s="37">
        <f t="shared" si="864"/>
        <v>49.576597222222219</v>
      </c>
      <c r="AC259" s="37">
        <f t="shared" si="865"/>
        <v>39.576597222222219</v>
      </c>
      <c r="AD259" s="43">
        <v>2</v>
      </c>
      <c r="AE259" s="44">
        <f t="shared" si="866"/>
        <v>34.437708333333333</v>
      </c>
      <c r="AF259" s="13">
        <f t="shared" si="867"/>
        <v>39.576597222222219</v>
      </c>
      <c r="AG259" s="13">
        <f t="shared" si="868"/>
        <v>44.854374999999997</v>
      </c>
      <c r="AH259" s="13">
        <f t="shared" si="869"/>
        <v>50.132152777777776</v>
      </c>
      <c r="AI259" s="13">
        <f t="shared" si="870"/>
        <v>60.271041666666669</v>
      </c>
      <c r="AJ259" s="13">
        <f t="shared" si="871"/>
        <v>70.409930555555562</v>
      </c>
    </row>
    <row r="260" spans="1:36" ht="15" x14ac:dyDescent="0.25">
      <c r="A260" s="7">
        <f t="shared" si="848"/>
        <v>42625</v>
      </c>
      <c r="B260" s="8" t="str">
        <f t="shared" ref="B260:B323" si="1118">CHOOSE(WEEKDAY(A260,2),"lun","mar","mer","gio","ven","sab","dom")</f>
        <v>lun</v>
      </c>
      <c r="C260" s="8">
        <f t="shared" ref="C260:C323" si="1119">_xlfn.ISOWEEKNUM(A260)</f>
        <v>37</v>
      </c>
      <c r="D260" s="8">
        <f t="shared" ref="D260:D323" si="1120">DAY(A260)</f>
        <v>12</v>
      </c>
      <c r="E260" s="8">
        <f t="shared" ref="E260:E323" si="1121">MONTH(A260)</f>
        <v>9</v>
      </c>
      <c r="F260" s="9">
        <f t="shared" ref="F260:F323" si="1122">YEAR(A260)</f>
        <v>2016</v>
      </c>
      <c r="G260" s="7">
        <f t="shared" si="1104"/>
        <v>42261</v>
      </c>
      <c r="H260" s="8" t="str">
        <f t="shared" si="1113"/>
        <v>lun</v>
      </c>
      <c r="I260" s="57">
        <v>25</v>
      </c>
      <c r="J260" s="10">
        <v>36</v>
      </c>
      <c r="K260" s="33">
        <f t="shared" si="855"/>
        <v>0.69444444444444442</v>
      </c>
      <c r="L260" s="11">
        <f t="shared" si="856"/>
        <v>6.9444444444444446</v>
      </c>
      <c r="M260" s="7">
        <f t="shared" si="857"/>
        <v>42625</v>
      </c>
      <c r="N260" s="8" t="str">
        <f t="shared" si="849"/>
        <v>lun</v>
      </c>
      <c r="O260" s="77">
        <v>8</v>
      </c>
      <c r="P260" s="16">
        <v>36</v>
      </c>
      <c r="Q260" s="33">
        <f t="shared" si="858"/>
        <v>0.22222222222222221</v>
      </c>
      <c r="R260" s="11">
        <f t="shared" si="859"/>
        <v>2.2222222222222223</v>
      </c>
      <c r="S260" s="32">
        <f t="shared" ref="S260:S323" si="1123">+(R260-L260)/L260</f>
        <v>-0.68</v>
      </c>
      <c r="T260" s="62">
        <v>59</v>
      </c>
      <c r="U260" s="72">
        <v>0</v>
      </c>
      <c r="V260" s="68"/>
      <c r="W260" s="28" t="str">
        <f t="shared" si="850"/>
        <v>OK</v>
      </c>
      <c r="X260" s="37">
        <f t="shared" ref="X260" si="1124">+Y260+10</f>
        <v>94.791111111111121</v>
      </c>
      <c r="Y260" s="37">
        <f t="shared" ref="Y260" si="1125">+Z260+10</f>
        <v>84.791111111111121</v>
      </c>
      <c r="Z260" s="37">
        <f t="shared" ref="Z260" si="1126">+AA260+10</f>
        <v>74.791111111111121</v>
      </c>
      <c r="AA260" s="37">
        <f t="shared" ref="AA260" si="1127">+AB260+10</f>
        <v>64.791111111111121</v>
      </c>
      <c r="AB260" s="37">
        <f t="shared" si="864"/>
        <v>54.791111111111114</v>
      </c>
      <c r="AC260" s="37">
        <f t="shared" si="865"/>
        <v>44.791111111111114</v>
      </c>
      <c r="AD260" s="43">
        <v>2</v>
      </c>
      <c r="AE260" s="44">
        <f t="shared" si="866"/>
        <v>38.68</v>
      </c>
      <c r="AF260" s="13">
        <f t="shared" si="867"/>
        <v>44.791111111111114</v>
      </c>
      <c r="AG260" s="13">
        <f t="shared" si="868"/>
        <v>52.013333333333335</v>
      </c>
      <c r="AH260" s="13">
        <f t="shared" si="869"/>
        <v>59.235555555555557</v>
      </c>
      <c r="AI260" s="13">
        <f t="shared" si="870"/>
        <v>70.346666666666664</v>
      </c>
      <c r="AJ260" s="13">
        <f t="shared" si="871"/>
        <v>81.457777777777778</v>
      </c>
    </row>
    <row r="261" spans="1:36" ht="15" x14ac:dyDescent="0.25">
      <c r="A261" s="7">
        <f t="shared" ref="A261:A324" si="1128">+A260+1</f>
        <v>42626</v>
      </c>
      <c r="B261" s="8" t="str">
        <f t="shared" si="1118"/>
        <v>mar</v>
      </c>
      <c r="C261" s="8">
        <f t="shared" si="1119"/>
        <v>37</v>
      </c>
      <c r="D261" s="8">
        <f t="shared" si="1120"/>
        <v>13</v>
      </c>
      <c r="E261" s="8">
        <f t="shared" si="1121"/>
        <v>9</v>
      </c>
      <c r="F261" s="9">
        <f t="shared" si="1122"/>
        <v>2016</v>
      </c>
      <c r="G261" s="7">
        <f t="shared" si="1104"/>
        <v>42262</v>
      </c>
      <c r="H261" s="8" t="str">
        <f t="shared" si="1113"/>
        <v>mar</v>
      </c>
      <c r="I261" s="57">
        <v>19</v>
      </c>
      <c r="J261" s="10">
        <v>36</v>
      </c>
      <c r="K261" s="33">
        <f t="shared" si="855"/>
        <v>0.52777777777777779</v>
      </c>
      <c r="L261" s="11">
        <f t="shared" si="856"/>
        <v>5.2777777777777777</v>
      </c>
      <c r="M261" s="7">
        <f t="shared" si="857"/>
        <v>42626</v>
      </c>
      <c r="N261" s="8" t="str">
        <f t="shared" ref="N261:N324" si="1129">CHOOSE(WEEKDAY(M261,2),"lun","mar","mer","gio","ven","sab","dom")</f>
        <v>mar</v>
      </c>
      <c r="O261" s="77">
        <v>7</v>
      </c>
      <c r="P261" s="16">
        <v>36</v>
      </c>
      <c r="Q261" s="33">
        <f t="shared" si="858"/>
        <v>0.19444444444444445</v>
      </c>
      <c r="R261" s="11">
        <f t="shared" si="859"/>
        <v>1.9444444444444444</v>
      </c>
      <c r="S261" s="32">
        <f t="shared" si="1123"/>
        <v>-0.63157894736842102</v>
      </c>
      <c r="T261" s="62">
        <v>59</v>
      </c>
      <c r="U261" s="72">
        <v>0</v>
      </c>
      <c r="V261" s="68"/>
      <c r="W261" s="28" t="str">
        <f t="shared" ref="W261:W324" si="1130">IF(AC261&lt;=T261,"OK","AUMENTA")</f>
        <v>OK</v>
      </c>
      <c r="X261" s="37">
        <f t="shared" ref="X261" si="1131">+Y261+10</f>
        <v>93.919930555555553</v>
      </c>
      <c r="Y261" s="37">
        <f t="shared" ref="Y261" si="1132">+Z261+10</f>
        <v>83.919930555555553</v>
      </c>
      <c r="Z261" s="37">
        <f t="shared" ref="Z261" si="1133">+AA261+10</f>
        <v>73.919930555555553</v>
      </c>
      <c r="AA261" s="37">
        <f t="shared" ref="AA261" si="1134">+AB261+10</f>
        <v>63.919930555555553</v>
      </c>
      <c r="AB261" s="37">
        <f t="shared" si="864"/>
        <v>53.919930555555553</v>
      </c>
      <c r="AC261" s="37">
        <f t="shared" si="865"/>
        <v>43.919930555555553</v>
      </c>
      <c r="AD261" s="43">
        <v>2</v>
      </c>
      <c r="AE261" s="44">
        <f t="shared" si="866"/>
        <v>37.947708333333331</v>
      </c>
      <c r="AF261" s="13">
        <f t="shared" si="867"/>
        <v>43.919930555555553</v>
      </c>
      <c r="AG261" s="13">
        <f t="shared" si="868"/>
        <v>50.864375000000003</v>
      </c>
      <c r="AH261" s="13">
        <f t="shared" si="869"/>
        <v>57.808819444444445</v>
      </c>
      <c r="AI261" s="13">
        <f t="shared" si="870"/>
        <v>68.781041666666667</v>
      </c>
      <c r="AJ261" s="13">
        <f t="shared" si="871"/>
        <v>79.753263888888881</v>
      </c>
    </row>
    <row r="262" spans="1:36" ht="15" x14ac:dyDescent="0.25">
      <c r="A262" s="7">
        <f t="shared" si="1128"/>
        <v>42627</v>
      </c>
      <c r="B262" s="8" t="str">
        <f t="shared" si="1118"/>
        <v>mer</v>
      </c>
      <c r="C262" s="8">
        <f t="shared" si="1119"/>
        <v>37</v>
      </c>
      <c r="D262" s="8">
        <f t="shared" si="1120"/>
        <v>14</v>
      </c>
      <c r="E262" s="8">
        <f t="shared" si="1121"/>
        <v>9</v>
      </c>
      <c r="F262" s="9">
        <f t="shared" si="1122"/>
        <v>2016</v>
      </c>
      <c r="G262" s="7">
        <f t="shared" si="1104"/>
        <v>42263</v>
      </c>
      <c r="H262" s="8" t="str">
        <f t="shared" si="1113"/>
        <v>mer</v>
      </c>
      <c r="I262" s="57">
        <v>21</v>
      </c>
      <c r="J262" s="10">
        <v>36</v>
      </c>
      <c r="K262" s="33">
        <f t="shared" ref="K262:K325" si="1135">+I262/J262</f>
        <v>0.58333333333333337</v>
      </c>
      <c r="L262" s="11">
        <f t="shared" ref="L262:L325" si="1136">+I262/J262*10</f>
        <v>5.8333333333333339</v>
      </c>
      <c r="M262" s="7">
        <f t="shared" ref="M262:M325" si="1137">+M261+1</f>
        <v>42627</v>
      </c>
      <c r="N262" s="8" t="str">
        <f t="shared" si="1129"/>
        <v>mer</v>
      </c>
      <c r="O262" s="77">
        <v>8</v>
      </c>
      <c r="P262" s="16">
        <v>36</v>
      </c>
      <c r="Q262" s="33">
        <f t="shared" ref="Q262:Q325" si="1138">+O262/P262</f>
        <v>0.22222222222222221</v>
      </c>
      <c r="R262" s="11">
        <f t="shared" ref="R262:R325" si="1139">+O262/P262*10</f>
        <v>2.2222222222222223</v>
      </c>
      <c r="S262" s="32">
        <f t="shared" si="1123"/>
        <v>-0.61904761904761907</v>
      </c>
      <c r="T262" s="62">
        <v>69</v>
      </c>
      <c r="U262" s="72">
        <v>1</v>
      </c>
      <c r="V262" s="68"/>
      <c r="W262" s="28" t="str">
        <f t="shared" si="1130"/>
        <v>OK</v>
      </c>
      <c r="X262" s="37">
        <f t="shared" ref="X262" si="1140">+Y262+10</f>
        <v>94.791111111111121</v>
      </c>
      <c r="Y262" s="37">
        <f t="shared" ref="Y262" si="1141">+Z262+10</f>
        <v>84.791111111111121</v>
      </c>
      <c r="Z262" s="37">
        <f t="shared" ref="Z262" si="1142">+AA262+10</f>
        <v>74.791111111111121</v>
      </c>
      <c r="AA262" s="37">
        <f t="shared" ref="AA262" si="1143">+AB262+10</f>
        <v>64.791111111111121</v>
      </c>
      <c r="AB262" s="37">
        <f t="shared" ref="AB262:AB325" si="1144">+AC262+10</f>
        <v>54.791111111111114</v>
      </c>
      <c r="AC262" s="37">
        <f t="shared" ref="AC262:AC325" si="1145">CHOOSE(AD262,AE262,AF262,AG262,AH262,AI262,AJ262)</f>
        <v>44.791111111111114</v>
      </c>
      <c r="AD262" s="43">
        <v>2</v>
      </c>
      <c r="AE262" s="44">
        <f t="shared" ref="AE262:AE325" si="1146">(0.2727*$R262^2+1.5*$R262+34)</f>
        <v>38.68</v>
      </c>
      <c r="AF262" s="13">
        <f t="shared" ref="AF262:AF325" si="1147">(0.2727*R262^2+2*R262+39)</f>
        <v>44.791111111111114</v>
      </c>
      <c r="AG262" s="13">
        <f t="shared" ref="AG262:AG325" si="1148">(0.2727*R262^2+3*R262+44)</f>
        <v>52.013333333333335</v>
      </c>
      <c r="AH262" s="13">
        <f t="shared" ref="AH262:AH325" si="1149">(0.2727*R262^2+4*R262+49)</f>
        <v>59.235555555555557</v>
      </c>
      <c r="AI262" s="13">
        <f t="shared" ref="AI262:AI325" si="1150">(0.2727*R262^2+4.5*R262+59)</f>
        <v>70.346666666666664</v>
      </c>
      <c r="AJ262" s="13">
        <f t="shared" ref="AJ262:AJ325" si="1151">(0.2727*R262^2+5*R262+69)</f>
        <v>81.457777777777778</v>
      </c>
    </row>
    <row r="263" spans="1:36" ht="15" x14ac:dyDescent="0.25">
      <c r="A263" s="7">
        <f t="shared" si="1128"/>
        <v>42628</v>
      </c>
      <c r="B263" s="8" t="str">
        <f t="shared" si="1118"/>
        <v>gio</v>
      </c>
      <c r="C263" s="8">
        <f t="shared" si="1119"/>
        <v>37</v>
      </c>
      <c r="D263" s="8">
        <f t="shared" si="1120"/>
        <v>15</v>
      </c>
      <c r="E263" s="8">
        <f t="shared" si="1121"/>
        <v>9</v>
      </c>
      <c r="F263" s="9">
        <f t="shared" si="1122"/>
        <v>2016</v>
      </c>
      <c r="G263" s="7">
        <f t="shared" si="1104"/>
        <v>42264</v>
      </c>
      <c r="H263" s="8" t="str">
        <f t="shared" si="1113"/>
        <v>gio</v>
      </c>
      <c r="I263" s="57">
        <v>21</v>
      </c>
      <c r="J263" s="10">
        <v>36</v>
      </c>
      <c r="K263" s="33">
        <f t="shared" si="1135"/>
        <v>0.58333333333333337</v>
      </c>
      <c r="L263" s="11">
        <f t="shared" si="1136"/>
        <v>5.8333333333333339</v>
      </c>
      <c r="M263" s="7">
        <f t="shared" si="1137"/>
        <v>42628</v>
      </c>
      <c r="N263" s="8" t="str">
        <f t="shared" si="1129"/>
        <v>gio</v>
      </c>
      <c r="O263" s="77">
        <v>6</v>
      </c>
      <c r="P263" s="16">
        <v>36</v>
      </c>
      <c r="Q263" s="33">
        <f t="shared" si="1138"/>
        <v>0.16666666666666666</v>
      </c>
      <c r="R263" s="11">
        <f t="shared" si="1139"/>
        <v>1.6666666666666665</v>
      </c>
      <c r="S263" s="32">
        <f t="shared" si="1123"/>
        <v>-0.71428571428571441</v>
      </c>
      <c r="T263" s="62">
        <v>69</v>
      </c>
      <c r="U263" s="72">
        <v>1</v>
      </c>
      <c r="V263" s="68"/>
      <c r="W263" s="28" t="str">
        <f t="shared" si="1130"/>
        <v>OK</v>
      </c>
      <c r="X263" s="37">
        <f t="shared" ref="X263" si="1152">+Y263+10</f>
        <v>93.090833333333336</v>
      </c>
      <c r="Y263" s="37">
        <f t="shared" ref="Y263" si="1153">+Z263+10</f>
        <v>83.090833333333336</v>
      </c>
      <c r="Z263" s="37">
        <f t="shared" ref="Z263" si="1154">+AA263+10</f>
        <v>73.090833333333336</v>
      </c>
      <c r="AA263" s="37">
        <f t="shared" ref="AA263" si="1155">+AB263+10</f>
        <v>63.090833333333336</v>
      </c>
      <c r="AB263" s="37">
        <f t="shared" si="1144"/>
        <v>53.090833333333336</v>
      </c>
      <c r="AC263" s="37">
        <f t="shared" si="1145"/>
        <v>43.090833333333336</v>
      </c>
      <c r="AD263" s="43">
        <v>2</v>
      </c>
      <c r="AE263" s="44">
        <f t="shared" si="1146"/>
        <v>37.2575</v>
      </c>
      <c r="AF263" s="13">
        <f t="shared" si="1147"/>
        <v>43.090833333333336</v>
      </c>
      <c r="AG263" s="13">
        <f t="shared" si="1148"/>
        <v>49.7575</v>
      </c>
      <c r="AH263" s="13">
        <f t="shared" si="1149"/>
        <v>56.424166666666665</v>
      </c>
      <c r="AI263" s="13">
        <f t="shared" si="1150"/>
        <v>67.257499999999993</v>
      </c>
      <c r="AJ263" s="13">
        <f t="shared" si="1151"/>
        <v>78.090833333333336</v>
      </c>
    </row>
    <row r="264" spans="1:36" ht="15" x14ac:dyDescent="0.25">
      <c r="A264" s="7">
        <f t="shared" si="1128"/>
        <v>42629</v>
      </c>
      <c r="B264" s="8" t="str">
        <f t="shared" si="1118"/>
        <v>ven</v>
      </c>
      <c r="C264" s="8">
        <f t="shared" si="1119"/>
        <v>37</v>
      </c>
      <c r="D264" s="8">
        <f t="shared" si="1120"/>
        <v>16</v>
      </c>
      <c r="E264" s="8">
        <f t="shared" si="1121"/>
        <v>9</v>
      </c>
      <c r="F264" s="9">
        <f t="shared" si="1122"/>
        <v>2016</v>
      </c>
      <c r="G264" s="7">
        <f t="shared" si="1104"/>
        <v>42265</v>
      </c>
      <c r="H264" s="8" t="str">
        <f t="shared" si="1113"/>
        <v>ven</v>
      </c>
      <c r="I264" s="57">
        <v>12</v>
      </c>
      <c r="J264" s="10">
        <v>36</v>
      </c>
      <c r="K264" s="33">
        <f t="shared" si="1135"/>
        <v>0.33333333333333331</v>
      </c>
      <c r="L264" s="11">
        <f t="shared" si="1136"/>
        <v>3.333333333333333</v>
      </c>
      <c r="M264" s="7">
        <f t="shared" si="1137"/>
        <v>42629</v>
      </c>
      <c r="N264" s="8" t="str">
        <f t="shared" si="1129"/>
        <v>ven</v>
      </c>
      <c r="O264" s="77">
        <v>3</v>
      </c>
      <c r="P264" s="16">
        <v>36</v>
      </c>
      <c r="Q264" s="33">
        <f t="shared" si="1138"/>
        <v>8.3333333333333329E-2</v>
      </c>
      <c r="R264" s="11">
        <f t="shared" si="1139"/>
        <v>0.83333333333333326</v>
      </c>
      <c r="S264" s="32">
        <f t="shared" si="1123"/>
        <v>-0.75000000000000011</v>
      </c>
      <c r="T264" s="62">
        <v>69</v>
      </c>
      <c r="U264" s="72">
        <v>1</v>
      </c>
      <c r="V264" s="68"/>
      <c r="W264" s="28" t="str">
        <f t="shared" si="1130"/>
        <v>OK</v>
      </c>
      <c r="X264" s="37">
        <f t="shared" ref="X264" si="1156">+Y264+10</f>
        <v>90.85604166666667</v>
      </c>
      <c r="Y264" s="37">
        <f t="shared" ref="Y264" si="1157">+Z264+10</f>
        <v>80.85604166666667</v>
      </c>
      <c r="Z264" s="37">
        <f t="shared" ref="Z264" si="1158">+AA264+10</f>
        <v>70.85604166666667</v>
      </c>
      <c r="AA264" s="37">
        <f t="shared" ref="AA264" si="1159">+AB264+10</f>
        <v>60.85604166666667</v>
      </c>
      <c r="AB264" s="37">
        <f t="shared" si="1144"/>
        <v>50.85604166666667</v>
      </c>
      <c r="AC264" s="37">
        <f t="shared" si="1145"/>
        <v>40.85604166666667</v>
      </c>
      <c r="AD264" s="43">
        <v>2</v>
      </c>
      <c r="AE264" s="44">
        <f t="shared" si="1146"/>
        <v>35.439374999999998</v>
      </c>
      <c r="AF264" s="13">
        <f t="shared" si="1147"/>
        <v>40.85604166666667</v>
      </c>
      <c r="AG264" s="13">
        <f t="shared" si="1148"/>
        <v>46.689374999999998</v>
      </c>
      <c r="AH264" s="13">
        <f t="shared" si="1149"/>
        <v>52.522708333333334</v>
      </c>
      <c r="AI264" s="13">
        <f t="shared" si="1150"/>
        <v>62.939374999999998</v>
      </c>
      <c r="AJ264" s="13">
        <f t="shared" si="1151"/>
        <v>73.35604166666667</v>
      </c>
    </row>
    <row r="265" spans="1:36" ht="15" x14ac:dyDescent="0.25">
      <c r="A265" s="7">
        <f t="shared" si="1128"/>
        <v>42630</v>
      </c>
      <c r="B265" s="8" t="str">
        <f t="shared" si="1118"/>
        <v>sab</v>
      </c>
      <c r="C265" s="8">
        <f t="shared" si="1119"/>
        <v>37</v>
      </c>
      <c r="D265" s="8">
        <f t="shared" si="1120"/>
        <v>17</v>
      </c>
      <c r="E265" s="8">
        <f t="shared" si="1121"/>
        <v>9</v>
      </c>
      <c r="F265" s="9">
        <f t="shared" si="1122"/>
        <v>2016</v>
      </c>
      <c r="G265" s="7">
        <f t="shared" si="1104"/>
        <v>42266</v>
      </c>
      <c r="H265" s="8" t="str">
        <f t="shared" si="1113"/>
        <v>sab</v>
      </c>
      <c r="I265" s="57">
        <v>20</v>
      </c>
      <c r="J265" s="10">
        <v>36</v>
      </c>
      <c r="K265" s="33">
        <f t="shared" si="1135"/>
        <v>0.55555555555555558</v>
      </c>
      <c r="L265" s="11">
        <f t="shared" si="1136"/>
        <v>5.5555555555555554</v>
      </c>
      <c r="M265" s="7">
        <f t="shared" si="1137"/>
        <v>42630</v>
      </c>
      <c r="N265" s="8" t="str">
        <f t="shared" si="1129"/>
        <v>sab</v>
      </c>
      <c r="O265" s="77">
        <v>34</v>
      </c>
      <c r="P265" s="16">
        <v>36</v>
      </c>
      <c r="Q265" s="33">
        <f t="shared" si="1138"/>
        <v>0.94444444444444442</v>
      </c>
      <c r="R265" s="11">
        <f t="shared" si="1139"/>
        <v>9.4444444444444446</v>
      </c>
      <c r="S265" s="32">
        <f t="shared" si="1123"/>
        <v>0.70000000000000007</v>
      </c>
      <c r="T265" s="62">
        <v>89</v>
      </c>
      <c r="U265" s="72">
        <v>4</v>
      </c>
      <c r="V265" s="68"/>
      <c r="W265" s="28" t="str">
        <f t="shared" si="1130"/>
        <v>OK</v>
      </c>
      <c r="X265" s="37">
        <f t="shared" ref="X265" si="1160">+Y265+10</f>
        <v>132.21305555555557</v>
      </c>
      <c r="Y265" s="37">
        <f t="shared" ref="Y265" si="1161">+Z265+10</f>
        <v>122.21305555555556</v>
      </c>
      <c r="Z265" s="37">
        <f t="shared" ref="Z265" si="1162">+AA265+10</f>
        <v>112.21305555555556</v>
      </c>
      <c r="AA265" s="37">
        <f t="shared" ref="AA265" si="1163">+AB265+10</f>
        <v>102.21305555555556</v>
      </c>
      <c r="AB265" s="37">
        <f t="shared" si="1144"/>
        <v>92.213055555555556</v>
      </c>
      <c r="AC265" s="37">
        <f t="shared" si="1145"/>
        <v>82.213055555555556</v>
      </c>
      <c r="AD265" s="43">
        <v>2</v>
      </c>
      <c r="AE265" s="44">
        <f t="shared" si="1146"/>
        <v>72.490833333333342</v>
      </c>
      <c r="AF265" s="13">
        <f t="shared" si="1147"/>
        <v>82.213055555555556</v>
      </c>
      <c r="AG265" s="13">
        <f t="shared" si="1148"/>
        <v>96.657499999999999</v>
      </c>
      <c r="AH265" s="13">
        <f t="shared" si="1149"/>
        <v>111.10194444444444</v>
      </c>
      <c r="AI265" s="13">
        <f t="shared" si="1150"/>
        <v>125.82416666666667</v>
      </c>
      <c r="AJ265" s="13">
        <f t="shared" si="1151"/>
        <v>140.54638888888888</v>
      </c>
    </row>
    <row r="266" spans="1:36" ht="15" x14ac:dyDescent="0.25">
      <c r="A266" s="7">
        <f t="shared" si="1128"/>
        <v>42631</v>
      </c>
      <c r="B266" s="8" t="str">
        <f t="shared" si="1118"/>
        <v>dom</v>
      </c>
      <c r="C266" s="8">
        <f t="shared" si="1119"/>
        <v>37</v>
      </c>
      <c r="D266" s="8">
        <f t="shared" si="1120"/>
        <v>18</v>
      </c>
      <c r="E266" s="8">
        <f t="shared" si="1121"/>
        <v>9</v>
      </c>
      <c r="F266" s="9">
        <f t="shared" si="1122"/>
        <v>2016</v>
      </c>
      <c r="G266" s="7">
        <f t="shared" si="1104"/>
        <v>42267</v>
      </c>
      <c r="H266" s="8" t="str">
        <f t="shared" si="1113"/>
        <v>dom</v>
      </c>
      <c r="I266" s="57">
        <v>9</v>
      </c>
      <c r="J266" s="10">
        <v>36</v>
      </c>
      <c r="K266" s="33">
        <f t="shared" si="1135"/>
        <v>0.25</v>
      </c>
      <c r="L266" s="11">
        <f t="shared" si="1136"/>
        <v>2.5</v>
      </c>
      <c r="M266" s="7">
        <f t="shared" si="1137"/>
        <v>42631</v>
      </c>
      <c r="N266" s="8" t="str">
        <f t="shared" si="1129"/>
        <v>dom</v>
      </c>
      <c r="O266" s="77">
        <v>30</v>
      </c>
      <c r="P266" s="16">
        <v>36</v>
      </c>
      <c r="Q266" s="33">
        <f t="shared" si="1138"/>
        <v>0.83333333333333337</v>
      </c>
      <c r="R266" s="11">
        <f t="shared" si="1139"/>
        <v>8.3333333333333339</v>
      </c>
      <c r="S266" s="32">
        <f t="shared" si="1123"/>
        <v>2.3333333333333335</v>
      </c>
      <c r="T266" s="62">
        <v>89</v>
      </c>
      <c r="U266" s="72">
        <v>4</v>
      </c>
      <c r="V266" s="68"/>
      <c r="W266" s="28" t="str">
        <f t="shared" si="1130"/>
        <v>OK</v>
      </c>
      <c r="X266" s="37">
        <f t="shared" ref="X266" si="1164">+Y266+10</f>
        <v>124.60416666666667</v>
      </c>
      <c r="Y266" s="37">
        <f t="shared" ref="Y266" si="1165">+Z266+10</f>
        <v>114.60416666666667</v>
      </c>
      <c r="Z266" s="37">
        <f t="shared" ref="Z266" si="1166">+AA266+10</f>
        <v>104.60416666666667</v>
      </c>
      <c r="AA266" s="37">
        <f t="shared" ref="AA266" si="1167">+AB266+10</f>
        <v>94.604166666666671</v>
      </c>
      <c r="AB266" s="37">
        <f t="shared" si="1144"/>
        <v>84.604166666666671</v>
      </c>
      <c r="AC266" s="37">
        <f t="shared" si="1145"/>
        <v>74.604166666666671</v>
      </c>
      <c r="AD266" s="43">
        <v>2</v>
      </c>
      <c r="AE266" s="44">
        <f t="shared" si="1146"/>
        <v>65.4375</v>
      </c>
      <c r="AF266" s="13">
        <f t="shared" si="1147"/>
        <v>74.604166666666671</v>
      </c>
      <c r="AG266" s="13">
        <f t="shared" si="1148"/>
        <v>87.9375</v>
      </c>
      <c r="AH266" s="13">
        <f t="shared" si="1149"/>
        <v>101.27083333333334</v>
      </c>
      <c r="AI266" s="13">
        <f t="shared" si="1150"/>
        <v>115.4375</v>
      </c>
      <c r="AJ266" s="13">
        <f t="shared" si="1151"/>
        <v>129.60416666666669</v>
      </c>
    </row>
    <row r="267" spans="1:36" ht="15" x14ac:dyDescent="0.25">
      <c r="A267" s="7">
        <f t="shared" si="1128"/>
        <v>42632</v>
      </c>
      <c r="B267" s="8" t="str">
        <f t="shared" si="1118"/>
        <v>lun</v>
      </c>
      <c r="C267" s="8">
        <f t="shared" si="1119"/>
        <v>38</v>
      </c>
      <c r="D267" s="8">
        <f t="shared" si="1120"/>
        <v>19</v>
      </c>
      <c r="E267" s="8">
        <f t="shared" si="1121"/>
        <v>9</v>
      </c>
      <c r="F267" s="9">
        <f t="shared" si="1122"/>
        <v>2016</v>
      </c>
      <c r="G267" s="7">
        <f t="shared" si="1104"/>
        <v>42268</v>
      </c>
      <c r="H267" s="8" t="str">
        <f t="shared" si="1113"/>
        <v>lun</v>
      </c>
      <c r="I267" s="57">
        <v>14</v>
      </c>
      <c r="J267" s="10">
        <v>36</v>
      </c>
      <c r="K267" s="33">
        <f t="shared" si="1135"/>
        <v>0.3888888888888889</v>
      </c>
      <c r="L267" s="11">
        <f t="shared" si="1136"/>
        <v>3.8888888888888888</v>
      </c>
      <c r="M267" s="7">
        <f t="shared" si="1137"/>
        <v>42632</v>
      </c>
      <c r="N267" s="8" t="str">
        <f t="shared" si="1129"/>
        <v>lun</v>
      </c>
      <c r="O267" s="77">
        <v>4</v>
      </c>
      <c r="P267" s="16">
        <v>36</v>
      </c>
      <c r="Q267" s="33">
        <f t="shared" si="1138"/>
        <v>0.1111111111111111</v>
      </c>
      <c r="R267" s="11">
        <f t="shared" si="1139"/>
        <v>1.1111111111111112</v>
      </c>
      <c r="S267" s="32">
        <f t="shared" si="1123"/>
        <v>-0.7142857142857143</v>
      </c>
      <c r="T267" s="62">
        <v>59</v>
      </c>
      <c r="U267" s="72">
        <v>0</v>
      </c>
      <c r="V267" s="68"/>
      <c r="W267" s="28" t="str">
        <f t="shared" si="1130"/>
        <v>OK</v>
      </c>
      <c r="X267" s="37">
        <f t="shared" ref="X267" si="1168">+Y267+10</f>
        <v>91.558888888888887</v>
      </c>
      <c r="Y267" s="37">
        <f t="shared" ref="Y267" si="1169">+Z267+10</f>
        <v>81.558888888888887</v>
      </c>
      <c r="Z267" s="37">
        <f t="shared" ref="Z267" si="1170">+AA267+10</f>
        <v>71.558888888888887</v>
      </c>
      <c r="AA267" s="37">
        <f t="shared" ref="AA267" si="1171">+AB267+10</f>
        <v>61.558888888888887</v>
      </c>
      <c r="AB267" s="37">
        <f t="shared" si="1144"/>
        <v>51.558888888888887</v>
      </c>
      <c r="AC267" s="37">
        <f t="shared" si="1145"/>
        <v>41.558888888888887</v>
      </c>
      <c r="AD267" s="43">
        <v>2</v>
      </c>
      <c r="AE267" s="44">
        <f t="shared" si="1146"/>
        <v>36.00333333333333</v>
      </c>
      <c r="AF267" s="13">
        <f t="shared" si="1147"/>
        <v>41.558888888888887</v>
      </c>
      <c r="AG267" s="13">
        <f t="shared" si="1148"/>
        <v>47.67</v>
      </c>
      <c r="AH267" s="13">
        <f t="shared" si="1149"/>
        <v>53.781111111111109</v>
      </c>
      <c r="AI267" s="13">
        <f t="shared" si="1150"/>
        <v>64.336666666666673</v>
      </c>
      <c r="AJ267" s="13">
        <f t="shared" si="1151"/>
        <v>74.892222222222216</v>
      </c>
    </row>
    <row r="268" spans="1:36" ht="15" x14ac:dyDescent="0.25">
      <c r="A268" s="7">
        <f t="shared" si="1128"/>
        <v>42633</v>
      </c>
      <c r="B268" s="8" t="str">
        <f t="shared" si="1118"/>
        <v>mar</v>
      </c>
      <c r="C268" s="8">
        <f t="shared" si="1119"/>
        <v>38</v>
      </c>
      <c r="D268" s="8">
        <f t="shared" si="1120"/>
        <v>20</v>
      </c>
      <c r="E268" s="8">
        <f t="shared" si="1121"/>
        <v>9</v>
      </c>
      <c r="F268" s="9">
        <f t="shared" si="1122"/>
        <v>2016</v>
      </c>
      <c r="G268" s="7">
        <f t="shared" si="1104"/>
        <v>42269</v>
      </c>
      <c r="H268" s="8" t="str">
        <f t="shared" si="1113"/>
        <v>mar</v>
      </c>
      <c r="I268" s="57">
        <v>14</v>
      </c>
      <c r="J268" s="10">
        <v>36</v>
      </c>
      <c r="K268" s="33">
        <f t="shared" si="1135"/>
        <v>0.3888888888888889</v>
      </c>
      <c r="L268" s="11">
        <f t="shared" si="1136"/>
        <v>3.8888888888888888</v>
      </c>
      <c r="M268" s="7">
        <f t="shared" si="1137"/>
        <v>42633</v>
      </c>
      <c r="N268" s="8" t="str">
        <f t="shared" si="1129"/>
        <v>mar</v>
      </c>
      <c r="O268" s="77">
        <v>2</v>
      </c>
      <c r="P268" s="16">
        <v>36</v>
      </c>
      <c r="Q268" s="33">
        <f t="shared" si="1138"/>
        <v>5.5555555555555552E-2</v>
      </c>
      <c r="R268" s="11">
        <f t="shared" si="1139"/>
        <v>0.55555555555555558</v>
      </c>
      <c r="S268" s="32">
        <f t="shared" si="1123"/>
        <v>-0.8571428571428571</v>
      </c>
      <c r="T268" s="62">
        <v>59</v>
      </c>
      <c r="U268" s="72">
        <v>0</v>
      </c>
      <c r="V268" s="68"/>
      <c r="W268" s="28" t="str">
        <f t="shared" si="1130"/>
        <v>OK</v>
      </c>
      <c r="X268" s="37">
        <f t="shared" ref="X268" si="1172">+Y268+10</f>
        <v>90.195277777777775</v>
      </c>
      <c r="Y268" s="37">
        <f t="shared" ref="Y268" si="1173">+Z268+10</f>
        <v>80.195277777777775</v>
      </c>
      <c r="Z268" s="37">
        <f t="shared" ref="Z268" si="1174">+AA268+10</f>
        <v>70.195277777777775</v>
      </c>
      <c r="AA268" s="37">
        <f t="shared" ref="AA268" si="1175">+AB268+10</f>
        <v>60.195277777777775</v>
      </c>
      <c r="AB268" s="37">
        <f t="shared" si="1144"/>
        <v>50.195277777777775</v>
      </c>
      <c r="AC268" s="37">
        <f t="shared" si="1145"/>
        <v>40.195277777777775</v>
      </c>
      <c r="AD268" s="43">
        <v>2</v>
      </c>
      <c r="AE268" s="44">
        <f t="shared" si="1146"/>
        <v>34.917499999999997</v>
      </c>
      <c r="AF268" s="13">
        <f t="shared" si="1147"/>
        <v>40.195277777777775</v>
      </c>
      <c r="AG268" s="13">
        <f t="shared" si="1148"/>
        <v>45.750833333333333</v>
      </c>
      <c r="AH268" s="13">
        <f t="shared" si="1149"/>
        <v>51.30638888888889</v>
      </c>
      <c r="AI268" s="13">
        <f t="shared" si="1150"/>
        <v>61.584166666666668</v>
      </c>
      <c r="AJ268" s="13">
        <f t="shared" si="1151"/>
        <v>71.861944444444447</v>
      </c>
    </row>
    <row r="269" spans="1:36" ht="15" x14ac:dyDescent="0.25">
      <c r="A269" s="7">
        <f t="shared" si="1128"/>
        <v>42634</v>
      </c>
      <c r="B269" s="8" t="str">
        <f t="shared" si="1118"/>
        <v>mer</v>
      </c>
      <c r="C269" s="8">
        <f t="shared" si="1119"/>
        <v>38</v>
      </c>
      <c r="D269" s="8">
        <f t="shared" si="1120"/>
        <v>21</v>
      </c>
      <c r="E269" s="8">
        <f t="shared" si="1121"/>
        <v>9</v>
      </c>
      <c r="F269" s="9">
        <f t="shared" si="1122"/>
        <v>2016</v>
      </c>
      <c r="G269" s="7">
        <f t="shared" si="1104"/>
        <v>42270</v>
      </c>
      <c r="H269" s="8" t="str">
        <f t="shared" si="1113"/>
        <v>mer</v>
      </c>
      <c r="I269" s="57">
        <v>19</v>
      </c>
      <c r="J269" s="10">
        <v>36</v>
      </c>
      <c r="K269" s="33">
        <f t="shared" si="1135"/>
        <v>0.52777777777777779</v>
      </c>
      <c r="L269" s="11">
        <f t="shared" si="1136"/>
        <v>5.2777777777777777</v>
      </c>
      <c r="M269" s="7">
        <f t="shared" si="1137"/>
        <v>42634</v>
      </c>
      <c r="N269" s="8" t="str">
        <f t="shared" si="1129"/>
        <v>mer</v>
      </c>
      <c r="O269" s="77">
        <v>7</v>
      </c>
      <c r="P269" s="16">
        <v>36</v>
      </c>
      <c r="Q269" s="33">
        <f t="shared" si="1138"/>
        <v>0.19444444444444445</v>
      </c>
      <c r="R269" s="11">
        <f t="shared" si="1139"/>
        <v>1.9444444444444444</v>
      </c>
      <c r="S269" s="32">
        <f t="shared" si="1123"/>
        <v>-0.63157894736842102</v>
      </c>
      <c r="T269" s="62">
        <v>59</v>
      </c>
      <c r="U269" s="72">
        <v>0</v>
      </c>
      <c r="V269" s="68"/>
      <c r="W269" s="28" t="str">
        <f t="shared" si="1130"/>
        <v>OK</v>
      </c>
      <c r="X269" s="37">
        <f t="shared" ref="X269" si="1176">+Y269+10</f>
        <v>93.919930555555553</v>
      </c>
      <c r="Y269" s="37">
        <f t="shared" ref="Y269" si="1177">+Z269+10</f>
        <v>83.919930555555553</v>
      </c>
      <c r="Z269" s="37">
        <f t="shared" ref="Z269" si="1178">+AA269+10</f>
        <v>73.919930555555553</v>
      </c>
      <c r="AA269" s="37">
        <f t="shared" ref="AA269" si="1179">+AB269+10</f>
        <v>63.919930555555553</v>
      </c>
      <c r="AB269" s="37">
        <f t="shared" si="1144"/>
        <v>53.919930555555553</v>
      </c>
      <c r="AC269" s="37">
        <f t="shared" si="1145"/>
        <v>43.919930555555553</v>
      </c>
      <c r="AD269" s="43">
        <v>2</v>
      </c>
      <c r="AE269" s="44">
        <f t="shared" si="1146"/>
        <v>37.947708333333331</v>
      </c>
      <c r="AF269" s="13">
        <f t="shared" si="1147"/>
        <v>43.919930555555553</v>
      </c>
      <c r="AG269" s="13">
        <f t="shared" si="1148"/>
        <v>50.864375000000003</v>
      </c>
      <c r="AH269" s="13">
        <f t="shared" si="1149"/>
        <v>57.808819444444445</v>
      </c>
      <c r="AI269" s="13">
        <f t="shared" si="1150"/>
        <v>68.781041666666667</v>
      </c>
      <c r="AJ269" s="13">
        <f t="shared" si="1151"/>
        <v>79.753263888888881</v>
      </c>
    </row>
    <row r="270" spans="1:36" ht="15" x14ac:dyDescent="0.25">
      <c r="A270" s="7">
        <f t="shared" si="1128"/>
        <v>42635</v>
      </c>
      <c r="B270" s="8" t="str">
        <f t="shared" si="1118"/>
        <v>gio</v>
      </c>
      <c r="C270" s="8">
        <f t="shared" si="1119"/>
        <v>38</v>
      </c>
      <c r="D270" s="8">
        <f t="shared" si="1120"/>
        <v>22</v>
      </c>
      <c r="E270" s="8">
        <f t="shared" si="1121"/>
        <v>9</v>
      </c>
      <c r="F270" s="9">
        <f t="shared" si="1122"/>
        <v>2016</v>
      </c>
      <c r="G270" s="7">
        <f t="shared" si="1104"/>
        <v>42271</v>
      </c>
      <c r="H270" s="8" t="str">
        <f t="shared" si="1113"/>
        <v>gio</v>
      </c>
      <c r="I270" s="57">
        <v>20</v>
      </c>
      <c r="J270" s="10">
        <v>36</v>
      </c>
      <c r="K270" s="33">
        <f t="shared" si="1135"/>
        <v>0.55555555555555558</v>
      </c>
      <c r="L270" s="11">
        <f t="shared" si="1136"/>
        <v>5.5555555555555554</v>
      </c>
      <c r="M270" s="7">
        <f t="shared" si="1137"/>
        <v>42635</v>
      </c>
      <c r="N270" s="8" t="str">
        <f t="shared" si="1129"/>
        <v>gio</v>
      </c>
      <c r="O270" s="77">
        <v>9</v>
      </c>
      <c r="P270" s="16">
        <v>36</v>
      </c>
      <c r="Q270" s="33">
        <f t="shared" si="1138"/>
        <v>0.25</v>
      </c>
      <c r="R270" s="11">
        <f t="shared" si="1139"/>
        <v>2.5</v>
      </c>
      <c r="S270" s="32">
        <f t="shared" si="1123"/>
        <v>-0.54999999999999993</v>
      </c>
      <c r="T270" s="62">
        <v>59</v>
      </c>
      <c r="U270" s="72">
        <v>0</v>
      </c>
      <c r="V270" s="68"/>
      <c r="W270" s="28" t="str">
        <f t="shared" si="1130"/>
        <v>OK</v>
      </c>
      <c r="X270" s="37">
        <f t="shared" ref="X270" si="1180">+Y270+10</f>
        <v>95.704374999999999</v>
      </c>
      <c r="Y270" s="37">
        <f t="shared" ref="Y270" si="1181">+Z270+10</f>
        <v>85.704374999999999</v>
      </c>
      <c r="Z270" s="37">
        <f t="shared" ref="Z270" si="1182">+AA270+10</f>
        <v>75.704374999999999</v>
      </c>
      <c r="AA270" s="37">
        <f t="shared" ref="AA270" si="1183">+AB270+10</f>
        <v>65.704374999999999</v>
      </c>
      <c r="AB270" s="37">
        <f t="shared" si="1144"/>
        <v>55.704374999999999</v>
      </c>
      <c r="AC270" s="37">
        <f t="shared" si="1145"/>
        <v>45.704374999999999</v>
      </c>
      <c r="AD270" s="43">
        <v>2</v>
      </c>
      <c r="AE270" s="44">
        <f t="shared" si="1146"/>
        <v>39.454374999999999</v>
      </c>
      <c r="AF270" s="13">
        <f t="shared" si="1147"/>
        <v>45.704374999999999</v>
      </c>
      <c r="AG270" s="13">
        <f t="shared" si="1148"/>
        <v>53.204374999999999</v>
      </c>
      <c r="AH270" s="13">
        <f t="shared" si="1149"/>
        <v>60.704374999999999</v>
      </c>
      <c r="AI270" s="13">
        <f t="shared" si="1150"/>
        <v>71.954374999999999</v>
      </c>
      <c r="AJ270" s="13">
        <f t="shared" si="1151"/>
        <v>83.204374999999999</v>
      </c>
    </row>
    <row r="271" spans="1:36" ht="15" x14ac:dyDescent="0.25">
      <c r="A271" s="7">
        <f t="shared" si="1128"/>
        <v>42636</v>
      </c>
      <c r="B271" s="8" t="str">
        <f t="shared" si="1118"/>
        <v>ven</v>
      </c>
      <c r="C271" s="8">
        <f t="shared" si="1119"/>
        <v>38</v>
      </c>
      <c r="D271" s="8">
        <f t="shared" si="1120"/>
        <v>23</v>
      </c>
      <c r="E271" s="8">
        <f t="shared" si="1121"/>
        <v>9</v>
      </c>
      <c r="F271" s="9">
        <f t="shared" si="1122"/>
        <v>2016</v>
      </c>
      <c r="G271" s="7">
        <f t="shared" si="1104"/>
        <v>42272</v>
      </c>
      <c r="H271" s="8" t="str">
        <f t="shared" si="1113"/>
        <v>ven</v>
      </c>
      <c r="I271" s="57">
        <v>36</v>
      </c>
      <c r="J271" s="10">
        <v>36</v>
      </c>
      <c r="K271" s="33">
        <f t="shared" si="1135"/>
        <v>1</v>
      </c>
      <c r="L271" s="11">
        <f t="shared" si="1136"/>
        <v>10</v>
      </c>
      <c r="M271" s="7">
        <f t="shared" si="1137"/>
        <v>42636</v>
      </c>
      <c r="N271" s="8" t="str">
        <f t="shared" si="1129"/>
        <v>ven</v>
      </c>
      <c r="O271" s="77">
        <v>6</v>
      </c>
      <c r="P271" s="16">
        <v>36</v>
      </c>
      <c r="Q271" s="33">
        <f t="shared" si="1138"/>
        <v>0.16666666666666666</v>
      </c>
      <c r="R271" s="11">
        <f t="shared" si="1139"/>
        <v>1.6666666666666665</v>
      </c>
      <c r="S271" s="32">
        <f t="shared" si="1123"/>
        <v>-0.83333333333333337</v>
      </c>
      <c r="T271" s="62">
        <v>59</v>
      </c>
      <c r="U271" s="72">
        <v>0</v>
      </c>
      <c r="V271" s="68"/>
      <c r="W271" s="28" t="str">
        <f t="shared" si="1130"/>
        <v>OK</v>
      </c>
      <c r="X271" s="37">
        <f t="shared" ref="X271" si="1184">+Y271+10</f>
        <v>93.090833333333336</v>
      </c>
      <c r="Y271" s="37">
        <f t="shared" ref="Y271" si="1185">+Z271+10</f>
        <v>83.090833333333336</v>
      </c>
      <c r="Z271" s="37">
        <f t="shared" ref="Z271" si="1186">+AA271+10</f>
        <v>73.090833333333336</v>
      </c>
      <c r="AA271" s="37">
        <f t="shared" ref="AA271" si="1187">+AB271+10</f>
        <v>63.090833333333336</v>
      </c>
      <c r="AB271" s="37">
        <f t="shared" si="1144"/>
        <v>53.090833333333336</v>
      </c>
      <c r="AC271" s="37">
        <f t="shared" si="1145"/>
        <v>43.090833333333336</v>
      </c>
      <c r="AD271" s="43">
        <v>2</v>
      </c>
      <c r="AE271" s="44">
        <f t="shared" si="1146"/>
        <v>37.2575</v>
      </c>
      <c r="AF271" s="13">
        <f t="shared" si="1147"/>
        <v>43.090833333333336</v>
      </c>
      <c r="AG271" s="13">
        <f t="shared" si="1148"/>
        <v>49.7575</v>
      </c>
      <c r="AH271" s="13">
        <f t="shared" si="1149"/>
        <v>56.424166666666665</v>
      </c>
      <c r="AI271" s="13">
        <f t="shared" si="1150"/>
        <v>67.257499999999993</v>
      </c>
      <c r="AJ271" s="13">
        <f t="shared" si="1151"/>
        <v>78.090833333333336</v>
      </c>
    </row>
    <row r="272" spans="1:36" ht="15" x14ac:dyDescent="0.25">
      <c r="A272" s="7">
        <f t="shared" si="1128"/>
        <v>42637</v>
      </c>
      <c r="B272" s="8" t="str">
        <f t="shared" si="1118"/>
        <v>sab</v>
      </c>
      <c r="C272" s="8">
        <f t="shared" si="1119"/>
        <v>38</v>
      </c>
      <c r="D272" s="8">
        <f t="shared" si="1120"/>
        <v>24</v>
      </c>
      <c r="E272" s="8">
        <f t="shared" si="1121"/>
        <v>9</v>
      </c>
      <c r="F272" s="9">
        <f t="shared" si="1122"/>
        <v>2016</v>
      </c>
      <c r="G272" s="7">
        <f t="shared" si="1104"/>
        <v>42273</v>
      </c>
      <c r="H272" s="8" t="str">
        <f t="shared" si="1113"/>
        <v>sab</v>
      </c>
      <c r="I272" s="57">
        <v>36</v>
      </c>
      <c r="J272" s="10">
        <v>36</v>
      </c>
      <c r="K272" s="33">
        <f t="shared" si="1135"/>
        <v>1</v>
      </c>
      <c r="L272" s="11">
        <f t="shared" si="1136"/>
        <v>10</v>
      </c>
      <c r="M272" s="7">
        <f t="shared" si="1137"/>
        <v>42637</v>
      </c>
      <c r="N272" s="8" t="str">
        <f t="shared" si="1129"/>
        <v>sab</v>
      </c>
      <c r="O272" s="77">
        <v>9</v>
      </c>
      <c r="P272" s="16">
        <v>36</v>
      </c>
      <c r="Q272" s="33">
        <f t="shared" si="1138"/>
        <v>0.25</v>
      </c>
      <c r="R272" s="11">
        <f t="shared" si="1139"/>
        <v>2.5</v>
      </c>
      <c r="S272" s="32">
        <f t="shared" si="1123"/>
        <v>-0.75</v>
      </c>
      <c r="T272" s="62">
        <v>59</v>
      </c>
      <c r="U272" s="72">
        <v>0</v>
      </c>
      <c r="V272" s="68"/>
      <c r="W272" s="28" t="str">
        <f t="shared" si="1130"/>
        <v>AUMENTA</v>
      </c>
      <c r="X272" s="37">
        <f t="shared" ref="X272" si="1188">+Y272+10</f>
        <v>110.704375</v>
      </c>
      <c r="Y272" s="37">
        <f t="shared" ref="Y272" si="1189">+Z272+10</f>
        <v>100.704375</v>
      </c>
      <c r="Z272" s="37">
        <f t="shared" ref="Z272" si="1190">+AA272+10</f>
        <v>90.704374999999999</v>
      </c>
      <c r="AA272" s="37">
        <f t="shared" ref="AA272" si="1191">+AB272+10</f>
        <v>80.704374999999999</v>
      </c>
      <c r="AB272" s="37">
        <f t="shared" si="1144"/>
        <v>70.704374999999999</v>
      </c>
      <c r="AC272" s="37">
        <f t="shared" si="1145"/>
        <v>60.704374999999999</v>
      </c>
      <c r="AD272" s="43">
        <v>4</v>
      </c>
      <c r="AE272" s="44">
        <f t="shared" si="1146"/>
        <v>39.454374999999999</v>
      </c>
      <c r="AF272" s="13">
        <f t="shared" si="1147"/>
        <v>45.704374999999999</v>
      </c>
      <c r="AG272" s="13">
        <f t="shared" si="1148"/>
        <v>53.204374999999999</v>
      </c>
      <c r="AH272" s="13">
        <f t="shared" si="1149"/>
        <v>60.704374999999999</v>
      </c>
      <c r="AI272" s="13">
        <f t="shared" si="1150"/>
        <v>71.954374999999999</v>
      </c>
      <c r="AJ272" s="13">
        <f t="shared" si="1151"/>
        <v>83.204374999999999</v>
      </c>
    </row>
    <row r="273" spans="1:36" ht="15" x14ac:dyDescent="0.25">
      <c r="A273" s="7">
        <f t="shared" si="1128"/>
        <v>42638</v>
      </c>
      <c r="B273" s="8" t="str">
        <f t="shared" si="1118"/>
        <v>dom</v>
      </c>
      <c r="C273" s="8">
        <f t="shared" si="1119"/>
        <v>38</v>
      </c>
      <c r="D273" s="8">
        <f t="shared" si="1120"/>
        <v>25</v>
      </c>
      <c r="E273" s="8">
        <f t="shared" si="1121"/>
        <v>9</v>
      </c>
      <c r="F273" s="9">
        <f t="shared" si="1122"/>
        <v>2016</v>
      </c>
      <c r="G273" s="7">
        <f t="shared" si="1104"/>
        <v>42274</v>
      </c>
      <c r="H273" s="8" t="str">
        <f t="shared" si="1113"/>
        <v>dom</v>
      </c>
      <c r="I273" s="57">
        <v>8</v>
      </c>
      <c r="J273" s="10">
        <v>36</v>
      </c>
      <c r="K273" s="33">
        <f t="shared" si="1135"/>
        <v>0.22222222222222221</v>
      </c>
      <c r="L273" s="11">
        <f t="shared" si="1136"/>
        <v>2.2222222222222223</v>
      </c>
      <c r="M273" s="7">
        <f t="shared" si="1137"/>
        <v>42638</v>
      </c>
      <c r="N273" s="8" t="str">
        <f t="shared" si="1129"/>
        <v>dom</v>
      </c>
      <c r="O273" s="77">
        <v>5</v>
      </c>
      <c r="P273" s="16">
        <v>36</v>
      </c>
      <c r="Q273" s="33">
        <f t="shared" si="1138"/>
        <v>0.1388888888888889</v>
      </c>
      <c r="R273" s="11">
        <f t="shared" si="1139"/>
        <v>1.3888888888888888</v>
      </c>
      <c r="S273" s="32">
        <f t="shared" si="1123"/>
        <v>-0.37500000000000006</v>
      </c>
      <c r="T273" s="62">
        <v>59</v>
      </c>
      <c r="U273" s="72">
        <v>0</v>
      </c>
      <c r="V273" s="68"/>
      <c r="W273" s="28" t="str">
        <f t="shared" si="1130"/>
        <v>OK</v>
      </c>
      <c r="X273" s="37">
        <f t="shared" ref="X273" si="1192">+Y273+10</f>
        <v>105.08159722222223</v>
      </c>
      <c r="Y273" s="37">
        <f t="shared" ref="Y273" si="1193">+Z273+10</f>
        <v>95.081597222222229</v>
      </c>
      <c r="Z273" s="37">
        <f t="shared" ref="Z273" si="1194">+AA273+10</f>
        <v>85.081597222222229</v>
      </c>
      <c r="AA273" s="37">
        <f t="shared" ref="AA273" si="1195">+AB273+10</f>
        <v>75.081597222222229</v>
      </c>
      <c r="AB273" s="37">
        <f t="shared" si="1144"/>
        <v>65.081597222222229</v>
      </c>
      <c r="AC273" s="37">
        <f t="shared" si="1145"/>
        <v>55.081597222222221</v>
      </c>
      <c r="AD273" s="43">
        <v>4</v>
      </c>
      <c r="AE273" s="44">
        <f t="shared" si="1146"/>
        <v>36.609375</v>
      </c>
      <c r="AF273" s="13">
        <f t="shared" si="1147"/>
        <v>42.303819444444443</v>
      </c>
      <c r="AG273" s="13">
        <f t="shared" si="1148"/>
        <v>48.692708333333336</v>
      </c>
      <c r="AH273" s="13">
        <f t="shared" si="1149"/>
        <v>55.081597222222221</v>
      </c>
      <c r="AI273" s="13">
        <f t="shared" si="1150"/>
        <v>65.776041666666671</v>
      </c>
      <c r="AJ273" s="13">
        <f t="shared" si="1151"/>
        <v>76.470486111111114</v>
      </c>
    </row>
    <row r="274" spans="1:36" ht="15" x14ac:dyDescent="0.25">
      <c r="A274" s="7">
        <f t="shared" si="1128"/>
        <v>42639</v>
      </c>
      <c r="B274" s="8" t="str">
        <f t="shared" si="1118"/>
        <v>lun</v>
      </c>
      <c r="C274" s="8">
        <f t="shared" si="1119"/>
        <v>39</v>
      </c>
      <c r="D274" s="8">
        <f t="shared" si="1120"/>
        <v>26</v>
      </c>
      <c r="E274" s="8">
        <f t="shared" si="1121"/>
        <v>9</v>
      </c>
      <c r="F274" s="9">
        <f t="shared" si="1122"/>
        <v>2016</v>
      </c>
      <c r="G274" s="7">
        <f t="shared" si="1104"/>
        <v>42275</v>
      </c>
      <c r="H274" s="8" t="str">
        <f t="shared" si="1113"/>
        <v>lun</v>
      </c>
      <c r="I274" s="57">
        <v>14</v>
      </c>
      <c r="J274" s="10">
        <v>36</v>
      </c>
      <c r="K274" s="33">
        <f t="shared" si="1135"/>
        <v>0.3888888888888889</v>
      </c>
      <c r="L274" s="11">
        <f t="shared" si="1136"/>
        <v>3.8888888888888888</v>
      </c>
      <c r="M274" s="7">
        <f t="shared" si="1137"/>
        <v>42639</v>
      </c>
      <c r="N274" s="8" t="str">
        <f t="shared" si="1129"/>
        <v>lun</v>
      </c>
      <c r="O274" s="77">
        <v>1</v>
      </c>
      <c r="P274" s="16">
        <v>36</v>
      </c>
      <c r="Q274" s="33">
        <f t="shared" si="1138"/>
        <v>2.7777777777777776E-2</v>
      </c>
      <c r="R274" s="11">
        <f t="shared" si="1139"/>
        <v>0.27777777777777779</v>
      </c>
      <c r="S274" s="32">
        <f t="shared" si="1123"/>
        <v>-0.9285714285714286</v>
      </c>
      <c r="T274" s="62">
        <v>59</v>
      </c>
      <c r="U274" s="72">
        <v>0</v>
      </c>
      <c r="V274" s="68"/>
      <c r="W274" s="28" t="str">
        <f t="shared" si="1130"/>
        <v>OK</v>
      </c>
      <c r="X274" s="37">
        <f t="shared" ref="X274" si="1196">+Y274+10</f>
        <v>89.576597222222219</v>
      </c>
      <c r="Y274" s="37">
        <f t="shared" ref="Y274" si="1197">+Z274+10</f>
        <v>79.576597222222219</v>
      </c>
      <c r="Z274" s="37">
        <f t="shared" ref="Z274" si="1198">+AA274+10</f>
        <v>69.576597222222219</v>
      </c>
      <c r="AA274" s="37">
        <f t="shared" ref="AA274" si="1199">+AB274+10</f>
        <v>59.576597222222219</v>
      </c>
      <c r="AB274" s="37">
        <f t="shared" si="1144"/>
        <v>49.576597222222219</v>
      </c>
      <c r="AC274" s="37">
        <f t="shared" si="1145"/>
        <v>39.576597222222219</v>
      </c>
      <c r="AD274" s="43">
        <v>2</v>
      </c>
      <c r="AE274" s="44">
        <f t="shared" si="1146"/>
        <v>34.437708333333333</v>
      </c>
      <c r="AF274" s="13">
        <f t="shared" si="1147"/>
        <v>39.576597222222219</v>
      </c>
      <c r="AG274" s="13">
        <f t="shared" si="1148"/>
        <v>44.854374999999997</v>
      </c>
      <c r="AH274" s="13">
        <f t="shared" si="1149"/>
        <v>50.132152777777776</v>
      </c>
      <c r="AI274" s="13">
        <f t="shared" si="1150"/>
        <v>60.271041666666669</v>
      </c>
      <c r="AJ274" s="13">
        <f t="shared" si="1151"/>
        <v>70.409930555555562</v>
      </c>
    </row>
    <row r="275" spans="1:36" ht="15" x14ac:dyDescent="0.25">
      <c r="A275" s="7">
        <f t="shared" si="1128"/>
        <v>42640</v>
      </c>
      <c r="B275" s="8" t="str">
        <f t="shared" si="1118"/>
        <v>mar</v>
      </c>
      <c r="C275" s="8">
        <f t="shared" si="1119"/>
        <v>39</v>
      </c>
      <c r="D275" s="8">
        <f t="shared" si="1120"/>
        <v>27</v>
      </c>
      <c r="E275" s="8">
        <f t="shared" si="1121"/>
        <v>9</v>
      </c>
      <c r="F275" s="9">
        <f t="shared" si="1122"/>
        <v>2016</v>
      </c>
      <c r="G275" s="7">
        <f t="shared" si="1104"/>
        <v>42276</v>
      </c>
      <c r="H275" s="8" t="str">
        <f t="shared" si="1113"/>
        <v>mar</v>
      </c>
      <c r="I275" s="57">
        <v>16</v>
      </c>
      <c r="J275" s="10">
        <v>36</v>
      </c>
      <c r="K275" s="33">
        <f t="shared" si="1135"/>
        <v>0.44444444444444442</v>
      </c>
      <c r="L275" s="11">
        <f t="shared" si="1136"/>
        <v>4.4444444444444446</v>
      </c>
      <c r="M275" s="7">
        <f t="shared" si="1137"/>
        <v>42640</v>
      </c>
      <c r="N275" s="8" t="str">
        <f t="shared" si="1129"/>
        <v>mar</v>
      </c>
      <c r="O275" s="77">
        <v>2</v>
      </c>
      <c r="P275" s="16">
        <v>36</v>
      </c>
      <c r="Q275" s="33">
        <f t="shared" si="1138"/>
        <v>5.5555555555555552E-2</v>
      </c>
      <c r="R275" s="11">
        <f t="shared" si="1139"/>
        <v>0.55555555555555558</v>
      </c>
      <c r="S275" s="32">
        <f t="shared" si="1123"/>
        <v>-0.875</v>
      </c>
      <c r="T275" s="62">
        <v>59</v>
      </c>
      <c r="U275" s="72">
        <v>0</v>
      </c>
      <c r="V275" s="68"/>
      <c r="W275" s="28" t="str">
        <f t="shared" si="1130"/>
        <v>OK</v>
      </c>
      <c r="X275" s="37">
        <f t="shared" ref="X275" si="1200">+Y275+10</f>
        <v>90.195277777777775</v>
      </c>
      <c r="Y275" s="37">
        <f t="shared" ref="Y275" si="1201">+Z275+10</f>
        <v>80.195277777777775</v>
      </c>
      <c r="Z275" s="37">
        <f t="shared" ref="Z275" si="1202">+AA275+10</f>
        <v>70.195277777777775</v>
      </c>
      <c r="AA275" s="37">
        <f t="shared" ref="AA275" si="1203">+AB275+10</f>
        <v>60.195277777777775</v>
      </c>
      <c r="AB275" s="37">
        <f t="shared" si="1144"/>
        <v>50.195277777777775</v>
      </c>
      <c r="AC275" s="37">
        <f t="shared" si="1145"/>
        <v>40.195277777777775</v>
      </c>
      <c r="AD275" s="43">
        <v>2</v>
      </c>
      <c r="AE275" s="44">
        <f t="shared" si="1146"/>
        <v>34.917499999999997</v>
      </c>
      <c r="AF275" s="13">
        <f t="shared" si="1147"/>
        <v>40.195277777777775</v>
      </c>
      <c r="AG275" s="13">
        <f t="shared" si="1148"/>
        <v>45.750833333333333</v>
      </c>
      <c r="AH275" s="13">
        <f t="shared" si="1149"/>
        <v>51.30638888888889</v>
      </c>
      <c r="AI275" s="13">
        <f t="shared" si="1150"/>
        <v>61.584166666666668</v>
      </c>
      <c r="AJ275" s="13">
        <f t="shared" si="1151"/>
        <v>71.861944444444447</v>
      </c>
    </row>
    <row r="276" spans="1:36" ht="15" x14ac:dyDescent="0.25">
      <c r="A276" s="7">
        <f t="shared" si="1128"/>
        <v>42641</v>
      </c>
      <c r="B276" s="8" t="str">
        <f t="shared" si="1118"/>
        <v>mer</v>
      </c>
      <c r="C276" s="8">
        <f t="shared" si="1119"/>
        <v>39</v>
      </c>
      <c r="D276" s="8">
        <f t="shared" si="1120"/>
        <v>28</v>
      </c>
      <c r="E276" s="8">
        <f t="shared" si="1121"/>
        <v>9</v>
      </c>
      <c r="F276" s="9">
        <f t="shared" si="1122"/>
        <v>2016</v>
      </c>
      <c r="G276" s="7">
        <f t="shared" si="1104"/>
        <v>42277</v>
      </c>
      <c r="H276" s="8" t="str">
        <f t="shared" si="1113"/>
        <v>mer</v>
      </c>
      <c r="I276" s="57">
        <v>29</v>
      </c>
      <c r="J276" s="10">
        <v>36</v>
      </c>
      <c r="K276" s="33">
        <f t="shared" si="1135"/>
        <v>0.80555555555555558</v>
      </c>
      <c r="L276" s="11">
        <f t="shared" si="1136"/>
        <v>8.0555555555555554</v>
      </c>
      <c r="M276" s="7">
        <f t="shared" si="1137"/>
        <v>42641</v>
      </c>
      <c r="N276" s="8" t="str">
        <f t="shared" si="1129"/>
        <v>mer</v>
      </c>
      <c r="O276" s="77">
        <v>2</v>
      </c>
      <c r="P276" s="16">
        <v>36</v>
      </c>
      <c r="Q276" s="33">
        <f t="shared" si="1138"/>
        <v>5.5555555555555552E-2</v>
      </c>
      <c r="R276" s="11">
        <f t="shared" si="1139"/>
        <v>0.55555555555555558</v>
      </c>
      <c r="S276" s="32">
        <f t="shared" si="1123"/>
        <v>-0.93103448275862066</v>
      </c>
      <c r="T276" s="62">
        <v>59</v>
      </c>
      <c r="U276" s="72">
        <v>0</v>
      </c>
      <c r="V276" s="68"/>
      <c r="W276" s="28" t="str">
        <f t="shared" si="1130"/>
        <v>OK</v>
      </c>
      <c r="X276" s="37">
        <f t="shared" ref="X276" si="1204">+Y276+10</f>
        <v>90.195277777777775</v>
      </c>
      <c r="Y276" s="37">
        <f t="shared" ref="Y276" si="1205">+Z276+10</f>
        <v>80.195277777777775</v>
      </c>
      <c r="Z276" s="37">
        <f t="shared" ref="Z276" si="1206">+AA276+10</f>
        <v>70.195277777777775</v>
      </c>
      <c r="AA276" s="37">
        <f t="shared" ref="AA276" si="1207">+AB276+10</f>
        <v>60.195277777777775</v>
      </c>
      <c r="AB276" s="37">
        <f t="shared" si="1144"/>
        <v>50.195277777777775</v>
      </c>
      <c r="AC276" s="37">
        <f t="shared" si="1145"/>
        <v>40.195277777777775</v>
      </c>
      <c r="AD276" s="43">
        <v>2</v>
      </c>
      <c r="AE276" s="44">
        <f t="shared" si="1146"/>
        <v>34.917499999999997</v>
      </c>
      <c r="AF276" s="13">
        <f t="shared" si="1147"/>
        <v>40.195277777777775</v>
      </c>
      <c r="AG276" s="13">
        <f t="shared" si="1148"/>
        <v>45.750833333333333</v>
      </c>
      <c r="AH276" s="13">
        <f t="shared" si="1149"/>
        <v>51.30638888888889</v>
      </c>
      <c r="AI276" s="13">
        <f t="shared" si="1150"/>
        <v>61.584166666666668</v>
      </c>
      <c r="AJ276" s="13">
        <f t="shared" si="1151"/>
        <v>71.861944444444447</v>
      </c>
    </row>
    <row r="277" spans="1:36" ht="15" x14ac:dyDescent="0.25">
      <c r="A277" s="7">
        <f t="shared" si="1128"/>
        <v>42642</v>
      </c>
      <c r="B277" s="8" t="str">
        <f t="shared" si="1118"/>
        <v>gio</v>
      </c>
      <c r="C277" s="8">
        <f t="shared" si="1119"/>
        <v>39</v>
      </c>
      <c r="D277" s="8">
        <f t="shared" si="1120"/>
        <v>29</v>
      </c>
      <c r="E277" s="8">
        <f t="shared" si="1121"/>
        <v>9</v>
      </c>
      <c r="F277" s="9">
        <f t="shared" si="1122"/>
        <v>2016</v>
      </c>
      <c r="G277" s="7">
        <f t="shared" si="1104"/>
        <v>42278</v>
      </c>
      <c r="H277" s="8" t="str">
        <f t="shared" si="1113"/>
        <v>gio</v>
      </c>
      <c r="I277" s="57">
        <v>22</v>
      </c>
      <c r="J277" s="10">
        <v>36</v>
      </c>
      <c r="K277" s="33">
        <f t="shared" si="1135"/>
        <v>0.61111111111111116</v>
      </c>
      <c r="L277" s="11">
        <f t="shared" si="1136"/>
        <v>6.1111111111111116</v>
      </c>
      <c r="M277" s="7">
        <f t="shared" si="1137"/>
        <v>42642</v>
      </c>
      <c r="N277" s="8" t="str">
        <f t="shared" si="1129"/>
        <v>gio</v>
      </c>
      <c r="O277" s="77">
        <v>4</v>
      </c>
      <c r="P277" s="16">
        <v>36</v>
      </c>
      <c r="Q277" s="33">
        <f t="shared" si="1138"/>
        <v>0.1111111111111111</v>
      </c>
      <c r="R277" s="11">
        <f t="shared" si="1139"/>
        <v>1.1111111111111112</v>
      </c>
      <c r="S277" s="32">
        <f t="shared" si="1123"/>
        <v>-0.81818181818181812</v>
      </c>
      <c r="T277" s="62">
        <v>59</v>
      </c>
      <c r="U277" s="72">
        <v>0</v>
      </c>
      <c r="V277" s="68"/>
      <c r="W277" s="28" t="str">
        <f t="shared" si="1130"/>
        <v>OK</v>
      </c>
      <c r="X277" s="37">
        <f t="shared" ref="X277" si="1208">+Y277+10</f>
        <v>91.558888888888887</v>
      </c>
      <c r="Y277" s="37">
        <f t="shared" ref="Y277" si="1209">+Z277+10</f>
        <v>81.558888888888887</v>
      </c>
      <c r="Z277" s="37">
        <f t="shared" ref="Z277" si="1210">+AA277+10</f>
        <v>71.558888888888887</v>
      </c>
      <c r="AA277" s="37">
        <f t="shared" ref="AA277" si="1211">+AB277+10</f>
        <v>61.558888888888887</v>
      </c>
      <c r="AB277" s="37">
        <f t="shared" si="1144"/>
        <v>51.558888888888887</v>
      </c>
      <c r="AC277" s="37">
        <f t="shared" si="1145"/>
        <v>41.558888888888887</v>
      </c>
      <c r="AD277" s="43">
        <v>2</v>
      </c>
      <c r="AE277" s="44">
        <f t="shared" si="1146"/>
        <v>36.00333333333333</v>
      </c>
      <c r="AF277" s="13">
        <f t="shared" si="1147"/>
        <v>41.558888888888887</v>
      </c>
      <c r="AG277" s="13">
        <f t="shared" si="1148"/>
        <v>47.67</v>
      </c>
      <c r="AH277" s="13">
        <f t="shared" si="1149"/>
        <v>53.781111111111109</v>
      </c>
      <c r="AI277" s="13">
        <f t="shared" si="1150"/>
        <v>64.336666666666673</v>
      </c>
      <c r="AJ277" s="13">
        <f t="shared" si="1151"/>
        <v>74.892222222222216</v>
      </c>
    </row>
    <row r="278" spans="1:36" ht="15" x14ac:dyDescent="0.25">
      <c r="A278" s="7">
        <f t="shared" si="1128"/>
        <v>42643</v>
      </c>
      <c r="B278" s="8" t="str">
        <f t="shared" si="1118"/>
        <v>ven</v>
      </c>
      <c r="C278" s="8">
        <f t="shared" si="1119"/>
        <v>39</v>
      </c>
      <c r="D278" s="8">
        <f t="shared" si="1120"/>
        <v>30</v>
      </c>
      <c r="E278" s="8">
        <f t="shared" si="1121"/>
        <v>9</v>
      </c>
      <c r="F278" s="9">
        <f t="shared" si="1122"/>
        <v>2016</v>
      </c>
      <c r="G278" s="7">
        <f t="shared" si="1104"/>
        <v>42279</v>
      </c>
      <c r="H278" s="8" t="str">
        <f t="shared" si="1113"/>
        <v>ven</v>
      </c>
      <c r="I278" s="57">
        <v>4</v>
      </c>
      <c r="J278" s="10">
        <v>36</v>
      </c>
      <c r="K278" s="33">
        <f t="shared" si="1135"/>
        <v>0.1111111111111111</v>
      </c>
      <c r="L278" s="11">
        <f t="shared" si="1136"/>
        <v>1.1111111111111112</v>
      </c>
      <c r="M278" s="7">
        <f t="shared" si="1137"/>
        <v>42643</v>
      </c>
      <c r="N278" s="8" t="str">
        <f t="shared" si="1129"/>
        <v>ven</v>
      </c>
      <c r="O278" s="77">
        <v>10</v>
      </c>
      <c r="P278" s="16">
        <v>36</v>
      </c>
      <c r="Q278" s="33">
        <f t="shared" si="1138"/>
        <v>0.27777777777777779</v>
      </c>
      <c r="R278" s="11">
        <f t="shared" si="1139"/>
        <v>2.7777777777777777</v>
      </c>
      <c r="S278" s="32">
        <f t="shared" si="1123"/>
        <v>1.4999999999999998</v>
      </c>
      <c r="T278" s="62">
        <v>59</v>
      </c>
      <c r="U278" s="72">
        <v>0</v>
      </c>
      <c r="V278" s="68"/>
      <c r="W278" s="28" t="str">
        <f t="shared" si="1130"/>
        <v>OK</v>
      </c>
      <c r="X278" s="37">
        <f t="shared" ref="X278" si="1212">+Y278+10</f>
        <v>96.659722222222229</v>
      </c>
      <c r="Y278" s="37">
        <f t="shared" ref="Y278" si="1213">+Z278+10</f>
        <v>86.659722222222229</v>
      </c>
      <c r="Z278" s="37">
        <f t="shared" ref="Z278" si="1214">+AA278+10</f>
        <v>76.659722222222229</v>
      </c>
      <c r="AA278" s="37">
        <f t="shared" ref="AA278" si="1215">+AB278+10</f>
        <v>66.659722222222229</v>
      </c>
      <c r="AB278" s="37">
        <f t="shared" si="1144"/>
        <v>56.659722222222221</v>
      </c>
      <c r="AC278" s="37">
        <f t="shared" si="1145"/>
        <v>46.659722222222221</v>
      </c>
      <c r="AD278" s="43">
        <v>2</v>
      </c>
      <c r="AE278" s="44">
        <f t="shared" si="1146"/>
        <v>40.270833333333329</v>
      </c>
      <c r="AF278" s="13">
        <f t="shared" si="1147"/>
        <v>46.659722222222221</v>
      </c>
      <c r="AG278" s="13">
        <f t="shared" si="1148"/>
        <v>54.4375</v>
      </c>
      <c r="AH278" s="13">
        <f t="shared" si="1149"/>
        <v>62.215277777777779</v>
      </c>
      <c r="AI278" s="13">
        <f t="shared" si="1150"/>
        <v>73.604166666666671</v>
      </c>
      <c r="AJ278" s="13">
        <f t="shared" si="1151"/>
        <v>84.993055555555557</v>
      </c>
    </row>
    <row r="279" spans="1:36" ht="15" x14ac:dyDescent="0.25">
      <c r="A279" s="7">
        <f t="shared" si="1128"/>
        <v>42644</v>
      </c>
      <c r="B279" s="8" t="str">
        <f t="shared" si="1118"/>
        <v>sab</v>
      </c>
      <c r="C279" s="8">
        <f t="shared" si="1119"/>
        <v>39</v>
      </c>
      <c r="D279" s="8">
        <f t="shared" si="1120"/>
        <v>1</v>
      </c>
      <c r="E279" s="8">
        <f t="shared" si="1121"/>
        <v>10</v>
      </c>
      <c r="F279" s="9">
        <f t="shared" si="1122"/>
        <v>2016</v>
      </c>
      <c r="G279" s="7">
        <f t="shared" si="1104"/>
        <v>42280</v>
      </c>
      <c r="H279" s="8" t="str">
        <f t="shared" si="1113"/>
        <v>sab</v>
      </c>
      <c r="I279" s="57">
        <v>35</v>
      </c>
      <c r="J279" s="10">
        <v>36</v>
      </c>
      <c r="K279" s="33">
        <f t="shared" si="1135"/>
        <v>0.97222222222222221</v>
      </c>
      <c r="L279" s="11">
        <f t="shared" si="1136"/>
        <v>9.7222222222222214</v>
      </c>
      <c r="M279" s="7">
        <f t="shared" si="1137"/>
        <v>42644</v>
      </c>
      <c r="N279" s="8" t="str">
        <f t="shared" si="1129"/>
        <v>sab</v>
      </c>
      <c r="O279" s="77">
        <v>11</v>
      </c>
      <c r="P279" s="16">
        <v>36</v>
      </c>
      <c r="Q279" s="33">
        <f t="shared" si="1138"/>
        <v>0.30555555555555558</v>
      </c>
      <c r="R279" s="11">
        <f t="shared" si="1139"/>
        <v>3.0555555555555558</v>
      </c>
      <c r="S279" s="32">
        <f t="shared" si="1123"/>
        <v>-0.68571428571428572</v>
      </c>
      <c r="T279" s="62">
        <v>59</v>
      </c>
      <c r="U279" s="72">
        <v>0</v>
      </c>
      <c r="V279" s="68"/>
      <c r="W279" s="28" t="str">
        <f t="shared" si="1130"/>
        <v>OK</v>
      </c>
      <c r="X279" s="37">
        <f t="shared" ref="X279" si="1216">+Y279+10</f>
        <v>91.12937500000001</v>
      </c>
      <c r="Y279" s="37">
        <f t="shared" ref="Y279" si="1217">+Z279+10</f>
        <v>81.12937500000001</v>
      </c>
      <c r="Z279" s="37">
        <f t="shared" ref="Z279" si="1218">+AA279+10</f>
        <v>71.12937500000001</v>
      </c>
      <c r="AA279" s="37">
        <f t="shared" ref="AA279" si="1219">+AB279+10</f>
        <v>61.129375000000003</v>
      </c>
      <c r="AB279" s="37">
        <f t="shared" si="1144"/>
        <v>51.129375000000003</v>
      </c>
      <c r="AC279" s="37">
        <f t="shared" si="1145"/>
        <v>41.129375000000003</v>
      </c>
      <c r="AD279" s="43">
        <v>1</v>
      </c>
      <c r="AE279" s="44">
        <f t="shared" si="1146"/>
        <v>41.129375000000003</v>
      </c>
      <c r="AF279" s="13">
        <f t="shared" si="1147"/>
        <v>47.657152777777782</v>
      </c>
      <c r="AG279" s="13">
        <f t="shared" si="1148"/>
        <v>55.712708333333339</v>
      </c>
      <c r="AH279" s="13">
        <f t="shared" si="1149"/>
        <v>63.768263888888889</v>
      </c>
      <c r="AI279" s="13">
        <f t="shared" si="1150"/>
        <v>75.296041666666667</v>
      </c>
      <c r="AJ279" s="13">
        <f t="shared" si="1151"/>
        <v>86.823819444444439</v>
      </c>
    </row>
    <row r="280" spans="1:36" ht="15" x14ac:dyDescent="0.25">
      <c r="A280" s="7">
        <f t="shared" si="1128"/>
        <v>42645</v>
      </c>
      <c r="B280" s="8" t="str">
        <f t="shared" si="1118"/>
        <v>dom</v>
      </c>
      <c r="C280" s="8">
        <f t="shared" si="1119"/>
        <v>39</v>
      </c>
      <c r="D280" s="8">
        <f t="shared" si="1120"/>
        <v>2</v>
      </c>
      <c r="E280" s="8">
        <f t="shared" si="1121"/>
        <v>10</v>
      </c>
      <c r="F280" s="9">
        <f t="shared" si="1122"/>
        <v>2016</v>
      </c>
      <c r="G280" s="7">
        <f t="shared" si="1104"/>
        <v>42281</v>
      </c>
      <c r="H280" s="8" t="str">
        <f t="shared" si="1113"/>
        <v>dom</v>
      </c>
      <c r="I280" s="57">
        <v>3</v>
      </c>
      <c r="J280" s="10">
        <v>36</v>
      </c>
      <c r="K280" s="33">
        <f t="shared" si="1135"/>
        <v>8.3333333333333329E-2</v>
      </c>
      <c r="L280" s="11">
        <f t="shared" si="1136"/>
        <v>0.83333333333333326</v>
      </c>
      <c r="M280" s="7">
        <f t="shared" si="1137"/>
        <v>42645</v>
      </c>
      <c r="N280" s="8" t="str">
        <f t="shared" si="1129"/>
        <v>dom</v>
      </c>
      <c r="O280" s="77">
        <v>2</v>
      </c>
      <c r="P280" s="16">
        <v>36</v>
      </c>
      <c r="Q280" s="33">
        <f t="shared" si="1138"/>
        <v>5.5555555555555552E-2</v>
      </c>
      <c r="R280" s="11">
        <f t="shared" si="1139"/>
        <v>0.55555555555555558</v>
      </c>
      <c r="S280" s="32">
        <f t="shared" si="1123"/>
        <v>-0.33333333333333326</v>
      </c>
      <c r="T280" s="62">
        <v>59</v>
      </c>
      <c r="U280" s="72">
        <v>0</v>
      </c>
      <c r="V280" s="68"/>
      <c r="W280" s="28" t="str">
        <f t="shared" si="1130"/>
        <v>OK</v>
      </c>
      <c r="X280" s="37">
        <f t="shared" ref="X280" si="1220">+Y280+10</f>
        <v>84.91749999999999</v>
      </c>
      <c r="Y280" s="37">
        <f t="shared" ref="Y280" si="1221">+Z280+10</f>
        <v>74.91749999999999</v>
      </c>
      <c r="Z280" s="37">
        <f t="shared" ref="Z280" si="1222">+AA280+10</f>
        <v>64.91749999999999</v>
      </c>
      <c r="AA280" s="37">
        <f t="shared" ref="AA280" si="1223">+AB280+10</f>
        <v>54.917499999999997</v>
      </c>
      <c r="AB280" s="37">
        <f t="shared" si="1144"/>
        <v>44.917499999999997</v>
      </c>
      <c r="AC280" s="37">
        <f t="shared" si="1145"/>
        <v>34.917499999999997</v>
      </c>
      <c r="AD280" s="43">
        <v>1</v>
      </c>
      <c r="AE280" s="44">
        <f t="shared" si="1146"/>
        <v>34.917499999999997</v>
      </c>
      <c r="AF280" s="13">
        <f t="shared" si="1147"/>
        <v>40.195277777777775</v>
      </c>
      <c r="AG280" s="13">
        <f t="shared" si="1148"/>
        <v>45.750833333333333</v>
      </c>
      <c r="AH280" s="13">
        <f t="shared" si="1149"/>
        <v>51.30638888888889</v>
      </c>
      <c r="AI280" s="13">
        <f t="shared" si="1150"/>
        <v>61.584166666666668</v>
      </c>
      <c r="AJ280" s="13">
        <f t="shared" si="1151"/>
        <v>71.861944444444447</v>
      </c>
    </row>
    <row r="281" spans="1:36" ht="15" x14ac:dyDescent="0.25">
      <c r="A281" s="7">
        <f t="shared" si="1128"/>
        <v>42646</v>
      </c>
      <c r="B281" s="8" t="str">
        <f t="shared" si="1118"/>
        <v>lun</v>
      </c>
      <c r="C281" s="8">
        <f t="shared" si="1119"/>
        <v>40</v>
      </c>
      <c r="D281" s="8">
        <f t="shared" si="1120"/>
        <v>3</v>
      </c>
      <c r="E281" s="8">
        <f t="shared" si="1121"/>
        <v>10</v>
      </c>
      <c r="F281" s="9">
        <f t="shared" si="1122"/>
        <v>2016</v>
      </c>
      <c r="G281" s="7">
        <f t="shared" si="1104"/>
        <v>42282</v>
      </c>
      <c r="H281" s="8" t="str">
        <f t="shared" si="1113"/>
        <v>lun</v>
      </c>
      <c r="I281" s="57">
        <v>13</v>
      </c>
      <c r="J281" s="10">
        <v>36</v>
      </c>
      <c r="K281" s="33">
        <f t="shared" si="1135"/>
        <v>0.3611111111111111</v>
      </c>
      <c r="L281" s="11">
        <f t="shared" si="1136"/>
        <v>3.6111111111111112</v>
      </c>
      <c r="M281" s="7">
        <f t="shared" si="1137"/>
        <v>42646</v>
      </c>
      <c r="N281" s="8" t="str">
        <f t="shared" si="1129"/>
        <v>lun</v>
      </c>
      <c r="O281" s="77">
        <v>1</v>
      </c>
      <c r="P281" s="16">
        <v>36</v>
      </c>
      <c r="Q281" s="33">
        <f t="shared" si="1138"/>
        <v>2.7777777777777776E-2</v>
      </c>
      <c r="R281" s="11">
        <f t="shared" si="1139"/>
        <v>0.27777777777777779</v>
      </c>
      <c r="S281" s="32">
        <f t="shared" si="1123"/>
        <v>-0.92307692307692313</v>
      </c>
      <c r="T281" s="62">
        <v>59</v>
      </c>
      <c r="U281" s="72">
        <v>0</v>
      </c>
      <c r="V281" s="68"/>
      <c r="W281" s="28" t="str">
        <f t="shared" si="1130"/>
        <v>OK</v>
      </c>
      <c r="X281" s="37">
        <f t="shared" ref="X281" si="1224">+Y281+10</f>
        <v>84.437708333333333</v>
      </c>
      <c r="Y281" s="37">
        <f t="shared" ref="Y281" si="1225">+Z281+10</f>
        <v>74.437708333333333</v>
      </c>
      <c r="Z281" s="37">
        <f t="shared" ref="Z281" si="1226">+AA281+10</f>
        <v>64.437708333333333</v>
      </c>
      <c r="AA281" s="37">
        <f t="shared" ref="AA281" si="1227">+AB281+10</f>
        <v>54.437708333333333</v>
      </c>
      <c r="AB281" s="37">
        <f t="shared" si="1144"/>
        <v>44.437708333333333</v>
      </c>
      <c r="AC281" s="37">
        <f t="shared" si="1145"/>
        <v>34.437708333333333</v>
      </c>
      <c r="AD281" s="43">
        <v>1</v>
      </c>
      <c r="AE281" s="44">
        <f t="shared" si="1146"/>
        <v>34.437708333333333</v>
      </c>
      <c r="AF281" s="13">
        <f t="shared" si="1147"/>
        <v>39.576597222222219</v>
      </c>
      <c r="AG281" s="13">
        <f t="shared" si="1148"/>
        <v>44.854374999999997</v>
      </c>
      <c r="AH281" s="13">
        <f t="shared" si="1149"/>
        <v>50.132152777777776</v>
      </c>
      <c r="AI281" s="13">
        <f t="shared" si="1150"/>
        <v>60.271041666666669</v>
      </c>
      <c r="AJ281" s="13">
        <f t="shared" si="1151"/>
        <v>70.409930555555562</v>
      </c>
    </row>
    <row r="282" spans="1:36" ht="15" x14ac:dyDescent="0.25">
      <c r="A282" s="7">
        <f t="shared" si="1128"/>
        <v>42647</v>
      </c>
      <c r="B282" s="8" t="str">
        <f t="shared" si="1118"/>
        <v>mar</v>
      </c>
      <c r="C282" s="8">
        <f t="shared" si="1119"/>
        <v>40</v>
      </c>
      <c r="D282" s="8">
        <f t="shared" si="1120"/>
        <v>4</v>
      </c>
      <c r="E282" s="8">
        <f t="shared" si="1121"/>
        <v>10</v>
      </c>
      <c r="F282" s="9">
        <f t="shared" si="1122"/>
        <v>2016</v>
      </c>
      <c r="G282" s="7">
        <f t="shared" si="1104"/>
        <v>42283</v>
      </c>
      <c r="H282" s="8" t="str">
        <f t="shared" si="1113"/>
        <v>mar</v>
      </c>
      <c r="I282" s="57">
        <v>8</v>
      </c>
      <c r="J282" s="10">
        <v>36</v>
      </c>
      <c r="K282" s="33">
        <f t="shared" si="1135"/>
        <v>0.22222222222222221</v>
      </c>
      <c r="L282" s="11">
        <f t="shared" si="1136"/>
        <v>2.2222222222222223</v>
      </c>
      <c r="M282" s="7">
        <f t="shared" si="1137"/>
        <v>42647</v>
      </c>
      <c r="N282" s="8" t="str">
        <f t="shared" si="1129"/>
        <v>mar</v>
      </c>
      <c r="O282" s="77">
        <v>1</v>
      </c>
      <c r="P282" s="16">
        <v>36</v>
      </c>
      <c r="Q282" s="33">
        <f t="shared" si="1138"/>
        <v>2.7777777777777776E-2</v>
      </c>
      <c r="R282" s="11">
        <f t="shared" si="1139"/>
        <v>0.27777777777777779</v>
      </c>
      <c r="S282" s="32">
        <f t="shared" si="1123"/>
        <v>-0.875</v>
      </c>
      <c r="T282" s="62">
        <v>59</v>
      </c>
      <c r="U282" s="72">
        <v>0</v>
      </c>
      <c r="V282" s="68"/>
      <c r="W282" s="28" t="str">
        <f t="shared" si="1130"/>
        <v>OK</v>
      </c>
      <c r="X282" s="37">
        <f t="shared" ref="X282" si="1228">+Y282+10</f>
        <v>84.437708333333333</v>
      </c>
      <c r="Y282" s="37">
        <f t="shared" ref="Y282" si="1229">+Z282+10</f>
        <v>74.437708333333333</v>
      </c>
      <c r="Z282" s="37">
        <f t="shared" ref="Z282" si="1230">+AA282+10</f>
        <v>64.437708333333333</v>
      </c>
      <c r="AA282" s="37">
        <f t="shared" ref="AA282" si="1231">+AB282+10</f>
        <v>54.437708333333333</v>
      </c>
      <c r="AB282" s="37">
        <f t="shared" si="1144"/>
        <v>44.437708333333333</v>
      </c>
      <c r="AC282" s="37">
        <f t="shared" si="1145"/>
        <v>34.437708333333333</v>
      </c>
      <c r="AD282" s="43">
        <v>1</v>
      </c>
      <c r="AE282" s="44">
        <f t="shared" si="1146"/>
        <v>34.437708333333333</v>
      </c>
      <c r="AF282" s="13">
        <f t="shared" si="1147"/>
        <v>39.576597222222219</v>
      </c>
      <c r="AG282" s="13">
        <f t="shared" si="1148"/>
        <v>44.854374999999997</v>
      </c>
      <c r="AH282" s="13">
        <f t="shared" si="1149"/>
        <v>50.132152777777776</v>
      </c>
      <c r="AI282" s="13">
        <f t="shared" si="1150"/>
        <v>60.271041666666669</v>
      </c>
      <c r="AJ282" s="13">
        <f t="shared" si="1151"/>
        <v>70.409930555555562</v>
      </c>
    </row>
    <row r="283" spans="1:36" ht="15" x14ac:dyDescent="0.25">
      <c r="A283" s="7">
        <f t="shared" si="1128"/>
        <v>42648</v>
      </c>
      <c r="B283" s="8" t="str">
        <f t="shared" si="1118"/>
        <v>mer</v>
      </c>
      <c r="C283" s="8">
        <f t="shared" si="1119"/>
        <v>40</v>
      </c>
      <c r="D283" s="8">
        <f t="shared" si="1120"/>
        <v>5</v>
      </c>
      <c r="E283" s="8">
        <f t="shared" si="1121"/>
        <v>10</v>
      </c>
      <c r="F283" s="9">
        <f t="shared" si="1122"/>
        <v>2016</v>
      </c>
      <c r="G283" s="7">
        <f t="shared" si="1104"/>
        <v>42284</v>
      </c>
      <c r="H283" s="8" t="str">
        <f t="shared" si="1113"/>
        <v>mer</v>
      </c>
      <c r="I283" s="57">
        <v>10</v>
      </c>
      <c r="J283" s="10">
        <v>36</v>
      </c>
      <c r="K283" s="33">
        <f t="shared" si="1135"/>
        <v>0.27777777777777779</v>
      </c>
      <c r="L283" s="11">
        <f t="shared" si="1136"/>
        <v>2.7777777777777777</v>
      </c>
      <c r="M283" s="7">
        <f t="shared" si="1137"/>
        <v>42648</v>
      </c>
      <c r="N283" s="8" t="str">
        <f t="shared" si="1129"/>
        <v>mer</v>
      </c>
      <c r="O283" s="77">
        <v>2</v>
      </c>
      <c r="P283" s="16">
        <v>36</v>
      </c>
      <c r="Q283" s="33">
        <f t="shared" si="1138"/>
        <v>5.5555555555555552E-2</v>
      </c>
      <c r="R283" s="11">
        <f t="shared" si="1139"/>
        <v>0.55555555555555558</v>
      </c>
      <c r="S283" s="32">
        <f t="shared" si="1123"/>
        <v>-0.8</v>
      </c>
      <c r="T283" s="62">
        <v>59</v>
      </c>
      <c r="U283" s="72">
        <v>0</v>
      </c>
      <c r="V283" s="68"/>
      <c r="W283" s="28" t="str">
        <f t="shared" si="1130"/>
        <v>OK</v>
      </c>
      <c r="X283" s="37">
        <f t="shared" ref="X283" si="1232">+Y283+10</f>
        <v>84.91749999999999</v>
      </c>
      <c r="Y283" s="37">
        <f t="shared" ref="Y283" si="1233">+Z283+10</f>
        <v>74.91749999999999</v>
      </c>
      <c r="Z283" s="37">
        <f t="shared" ref="Z283" si="1234">+AA283+10</f>
        <v>64.91749999999999</v>
      </c>
      <c r="AA283" s="37">
        <f t="shared" ref="AA283" si="1235">+AB283+10</f>
        <v>54.917499999999997</v>
      </c>
      <c r="AB283" s="37">
        <f t="shared" si="1144"/>
        <v>44.917499999999997</v>
      </c>
      <c r="AC283" s="37">
        <f t="shared" si="1145"/>
        <v>34.917499999999997</v>
      </c>
      <c r="AD283" s="43">
        <v>1</v>
      </c>
      <c r="AE283" s="44">
        <f t="shared" si="1146"/>
        <v>34.917499999999997</v>
      </c>
      <c r="AF283" s="13">
        <f t="shared" si="1147"/>
        <v>40.195277777777775</v>
      </c>
      <c r="AG283" s="13">
        <f t="shared" si="1148"/>
        <v>45.750833333333333</v>
      </c>
      <c r="AH283" s="13">
        <f t="shared" si="1149"/>
        <v>51.30638888888889</v>
      </c>
      <c r="AI283" s="13">
        <f t="shared" si="1150"/>
        <v>61.584166666666668</v>
      </c>
      <c r="AJ283" s="13">
        <f t="shared" si="1151"/>
        <v>71.861944444444447</v>
      </c>
    </row>
    <row r="284" spans="1:36" ht="15" x14ac:dyDescent="0.25">
      <c r="A284" s="7">
        <f t="shared" si="1128"/>
        <v>42649</v>
      </c>
      <c r="B284" s="8" t="str">
        <f t="shared" si="1118"/>
        <v>gio</v>
      </c>
      <c r="C284" s="8">
        <f t="shared" si="1119"/>
        <v>40</v>
      </c>
      <c r="D284" s="8">
        <f t="shared" si="1120"/>
        <v>6</v>
      </c>
      <c r="E284" s="8">
        <f t="shared" si="1121"/>
        <v>10</v>
      </c>
      <c r="F284" s="9">
        <f t="shared" si="1122"/>
        <v>2016</v>
      </c>
      <c r="G284" s="7">
        <f t="shared" si="1104"/>
        <v>42285</v>
      </c>
      <c r="H284" s="8" t="str">
        <f t="shared" si="1113"/>
        <v>gio</v>
      </c>
      <c r="I284" s="57">
        <v>13</v>
      </c>
      <c r="J284" s="10">
        <v>36</v>
      </c>
      <c r="K284" s="33">
        <f t="shared" si="1135"/>
        <v>0.3611111111111111</v>
      </c>
      <c r="L284" s="11">
        <f t="shared" si="1136"/>
        <v>3.6111111111111112</v>
      </c>
      <c r="M284" s="7">
        <f t="shared" si="1137"/>
        <v>42649</v>
      </c>
      <c r="N284" s="8" t="str">
        <f t="shared" si="1129"/>
        <v>gio</v>
      </c>
      <c r="O284" s="77">
        <v>1</v>
      </c>
      <c r="P284" s="16">
        <v>36</v>
      </c>
      <c r="Q284" s="33">
        <f t="shared" si="1138"/>
        <v>2.7777777777777776E-2</v>
      </c>
      <c r="R284" s="11">
        <f t="shared" si="1139"/>
        <v>0.27777777777777779</v>
      </c>
      <c r="S284" s="32">
        <f t="shared" si="1123"/>
        <v>-0.92307692307692313</v>
      </c>
      <c r="T284" s="62">
        <v>59</v>
      </c>
      <c r="U284" s="72">
        <v>0</v>
      </c>
      <c r="V284" s="68"/>
      <c r="W284" s="28" t="str">
        <f t="shared" si="1130"/>
        <v>OK</v>
      </c>
      <c r="X284" s="37">
        <f t="shared" ref="X284" si="1236">+Y284+10</f>
        <v>84.437708333333333</v>
      </c>
      <c r="Y284" s="37">
        <f t="shared" ref="Y284" si="1237">+Z284+10</f>
        <v>74.437708333333333</v>
      </c>
      <c r="Z284" s="37">
        <f t="shared" ref="Z284" si="1238">+AA284+10</f>
        <v>64.437708333333333</v>
      </c>
      <c r="AA284" s="37">
        <f t="shared" ref="AA284" si="1239">+AB284+10</f>
        <v>54.437708333333333</v>
      </c>
      <c r="AB284" s="37">
        <f t="shared" si="1144"/>
        <v>44.437708333333333</v>
      </c>
      <c r="AC284" s="37">
        <f t="shared" si="1145"/>
        <v>34.437708333333333</v>
      </c>
      <c r="AD284" s="43">
        <v>1</v>
      </c>
      <c r="AE284" s="44">
        <f t="shared" si="1146"/>
        <v>34.437708333333333</v>
      </c>
      <c r="AF284" s="13">
        <f t="shared" si="1147"/>
        <v>39.576597222222219</v>
      </c>
      <c r="AG284" s="13">
        <f t="shared" si="1148"/>
        <v>44.854374999999997</v>
      </c>
      <c r="AH284" s="13">
        <f t="shared" si="1149"/>
        <v>50.132152777777776</v>
      </c>
      <c r="AI284" s="13">
        <f t="shared" si="1150"/>
        <v>60.271041666666669</v>
      </c>
      <c r="AJ284" s="13">
        <f t="shared" si="1151"/>
        <v>70.409930555555562</v>
      </c>
    </row>
    <row r="285" spans="1:36" ht="15" x14ac:dyDescent="0.25">
      <c r="A285" s="7">
        <f t="shared" si="1128"/>
        <v>42650</v>
      </c>
      <c r="B285" s="8" t="str">
        <f t="shared" si="1118"/>
        <v>ven</v>
      </c>
      <c r="C285" s="8">
        <f t="shared" si="1119"/>
        <v>40</v>
      </c>
      <c r="D285" s="8">
        <f t="shared" si="1120"/>
        <v>7</v>
      </c>
      <c r="E285" s="8">
        <f t="shared" si="1121"/>
        <v>10</v>
      </c>
      <c r="F285" s="9">
        <f t="shared" si="1122"/>
        <v>2016</v>
      </c>
      <c r="G285" s="7">
        <f t="shared" si="1104"/>
        <v>42286</v>
      </c>
      <c r="H285" s="8" t="str">
        <f t="shared" si="1113"/>
        <v>ven</v>
      </c>
      <c r="I285" s="57">
        <v>24</v>
      </c>
      <c r="J285" s="10">
        <v>36</v>
      </c>
      <c r="K285" s="33">
        <f t="shared" si="1135"/>
        <v>0.66666666666666663</v>
      </c>
      <c r="L285" s="11">
        <f t="shared" si="1136"/>
        <v>6.6666666666666661</v>
      </c>
      <c r="M285" s="7">
        <f t="shared" si="1137"/>
        <v>42650</v>
      </c>
      <c r="N285" s="8" t="str">
        <f t="shared" si="1129"/>
        <v>ven</v>
      </c>
      <c r="O285" s="77">
        <v>1</v>
      </c>
      <c r="P285" s="16">
        <v>36</v>
      </c>
      <c r="Q285" s="33">
        <f t="shared" si="1138"/>
        <v>2.7777777777777776E-2</v>
      </c>
      <c r="R285" s="11">
        <f t="shared" si="1139"/>
        <v>0.27777777777777779</v>
      </c>
      <c r="S285" s="32">
        <f t="shared" si="1123"/>
        <v>-0.95833333333333337</v>
      </c>
      <c r="T285" s="62">
        <v>59</v>
      </c>
      <c r="U285" s="72">
        <v>0</v>
      </c>
      <c r="V285" s="68"/>
      <c r="W285" s="28" t="str">
        <f t="shared" si="1130"/>
        <v>OK</v>
      </c>
      <c r="X285" s="37">
        <f t="shared" ref="X285" si="1240">+Y285+10</f>
        <v>84.437708333333333</v>
      </c>
      <c r="Y285" s="37">
        <f t="shared" ref="Y285" si="1241">+Z285+10</f>
        <v>74.437708333333333</v>
      </c>
      <c r="Z285" s="37">
        <f t="shared" ref="Z285" si="1242">+AA285+10</f>
        <v>64.437708333333333</v>
      </c>
      <c r="AA285" s="37">
        <f t="shared" ref="AA285" si="1243">+AB285+10</f>
        <v>54.437708333333333</v>
      </c>
      <c r="AB285" s="37">
        <f t="shared" si="1144"/>
        <v>44.437708333333333</v>
      </c>
      <c r="AC285" s="37">
        <f t="shared" si="1145"/>
        <v>34.437708333333333</v>
      </c>
      <c r="AD285" s="43">
        <v>1</v>
      </c>
      <c r="AE285" s="44">
        <f t="shared" si="1146"/>
        <v>34.437708333333333</v>
      </c>
      <c r="AF285" s="13">
        <f t="shared" si="1147"/>
        <v>39.576597222222219</v>
      </c>
      <c r="AG285" s="13">
        <f t="shared" si="1148"/>
        <v>44.854374999999997</v>
      </c>
      <c r="AH285" s="13">
        <f t="shared" si="1149"/>
        <v>50.132152777777776</v>
      </c>
      <c r="AI285" s="13">
        <f t="shared" si="1150"/>
        <v>60.271041666666669</v>
      </c>
      <c r="AJ285" s="13">
        <f t="shared" si="1151"/>
        <v>70.409930555555562</v>
      </c>
    </row>
    <row r="286" spans="1:36" ht="15" x14ac:dyDescent="0.25">
      <c r="A286" s="7">
        <f t="shared" si="1128"/>
        <v>42651</v>
      </c>
      <c r="B286" s="8" t="str">
        <f t="shared" si="1118"/>
        <v>sab</v>
      </c>
      <c r="C286" s="8">
        <f t="shared" si="1119"/>
        <v>40</v>
      </c>
      <c r="D286" s="8">
        <f t="shared" si="1120"/>
        <v>8</v>
      </c>
      <c r="E286" s="8">
        <f t="shared" si="1121"/>
        <v>10</v>
      </c>
      <c r="F286" s="9">
        <f t="shared" si="1122"/>
        <v>2016</v>
      </c>
      <c r="G286" s="7">
        <f t="shared" si="1104"/>
        <v>42287</v>
      </c>
      <c r="H286" s="8" t="str">
        <f t="shared" si="1113"/>
        <v>sab</v>
      </c>
      <c r="I286" s="57">
        <v>26</v>
      </c>
      <c r="J286" s="10">
        <v>36</v>
      </c>
      <c r="K286" s="33">
        <f t="shared" si="1135"/>
        <v>0.72222222222222221</v>
      </c>
      <c r="L286" s="11">
        <f t="shared" si="1136"/>
        <v>7.2222222222222223</v>
      </c>
      <c r="M286" s="7">
        <f t="shared" si="1137"/>
        <v>42651</v>
      </c>
      <c r="N286" s="8" t="str">
        <f t="shared" si="1129"/>
        <v>sab</v>
      </c>
      <c r="O286" s="77">
        <v>4</v>
      </c>
      <c r="P286" s="16">
        <v>36</v>
      </c>
      <c r="Q286" s="33">
        <f t="shared" si="1138"/>
        <v>0.1111111111111111</v>
      </c>
      <c r="R286" s="11">
        <f t="shared" si="1139"/>
        <v>1.1111111111111112</v>
      </c>
      <c r="S286" s="32">
        <f t="shared" si="1123"/>
        <v>-0.84615384615384603</v>
      </c>
      <c r="T286" s="62">
        <v>59</v>
      </c>
      <c r="U286" s="72">
        <v>0</v>
      </c>
      <c r="V286" s="68"/>
      <c r="W286" s="28" t="str">
        <f t="shared" si="1130"/>
        <v>OK</v>
      </c>
      <c r="X286" s="37">
        <f t="shared" ref="X286" si="1244">+Y286+10</f>
        <v>86.00333333333333</v>
      </c>
      <c r="Y286" s="37">
        <f t="shared" ref="Y286" si="1245">+Z286+10</f>
        <v>76.00333333333333</v>
      </c>
      <c r="Z286" s="37">
        <f t="shared" ref="Z286" si="1246">+AA286+10</f>
        <v>66.00333333333333</v>
      </c>
      <c r="AA286" s="37">
        <f t="shared" ref="AA286" si="1247">+AB286+10</f>
        <v>56.00333333333333</v>
      </c>
      <c r="AB286" s="37">
        <f t="shared" si="1144"/>
        <v>46.00333333333333</v>
      </c>
      <c r="AC286" s="37">
        <f t="shared" si="1145"/>
        <v>36.00333333333333</v>
      </c>
      <c r="AD286" s="43">
        <v>1</v>
      </c>
      <c r="AE286" s="44">
        <f t="shared" si="1146"/>
        <v>36.00333333333333</v>
      </c>
      <c r="AF286" s="13">
        <f t="shared" si="1147"/>
        <v>41.558888888888887</v>
      </c>
      <c r="AG286" s="13">
        <f t="shared" si="1148"/>
        <v>47.67</v>
      </c>
      <c r="AH286" s="13">
        <f t="shared" si="1149"/>
        <v>53.781111111111109</v>
      </c>
      <c r="AI286" s="13">
        <f t="shared" si="1150"/>
        <v>64.336666666666673</v>
      </c>
      <c r="AJ286" s="13">
        <f t="shared" si="1151"/>
        <v>74.892222222222216</v>
      </c>
    </row>
    <row r="287" spans="1:36" ht="15" x14ac:dyDescent="0.25">
      <c r="A287" s="7">
        <f t="shared" si="1128"/>
        <v>42652</v>
      </c>
      <c r="B287" s="8" t="str">
        <f t="shared" si="1118"/>
        <v>dom</v>
      </c>
      <c r="C287" s="8">
        <f t="shared" si="1119"/>
        <v>40</v>
      </c>
      <c r="D287" s="8">
        <f t="shared" si="1120"/>
        <v>9</v>
      </c>
      <c r="E287" s="8">
        <f t="shared" si="1121"/>
        <v>10</v>
      </c>
      <c r="F287" s="9">
        <f t="shared" si="1122"/>
        <v>2016</v>
      </c>
      <c r="G287" s="7">
        <f t="shared" si="1104"/>
        <v>42288</v>
      </c>
      <c r="H287" s="8" t="str">
        <f t="shared" si="1113"/>
        <v>dom</v>
      </c>
      <c r="I287" s="57">
        <v>10</v>
      </c>
      <c r="J287" s="10">
        <v>36</v>
      </c>
      <c r="K287" s="33">
        <f t="shared" si="1135"/>
        <v>0.27777777777777779</v>
      </c>
      <c r="L287" s="11">
        <f t="shared" si="1136"/>
        <v>2.7777777777777777</v>
      </c>
      <c r="M287" s="7">
        <f t="shared" si="1137"/>
        <v>42652</v>
      </c>
      <c r="N287" s="8" t="str">
        <f t="shared" si="1129"/>
        <v>dom</v>
      </c>
      <c r="O287" s="77">
        <v>4</v>
      </c>
      <c r="P287" s="16">
        <v>36</v>
      </c>
      <c r="Q287" s="33">
        <f t="shared" si="1138"/>
        <v>0.1111111111111111</v>
      </c>
      <c r="R287" s="11">
        <f t="shared" si="1139"/>
        <v>1.1111111111111112</v>
      </c>
      <c r="S287" s="32">
        <f t="shared" si="1123"/>
        <v>-0.6</v>
      </c>
      <c r="T287" s="62">
        <v>59</v>
      </c>
      <c r="U287" s="72">
        <v>0</v>
      </c>
      <c r="V287" s="68"/>
      <c r="W287" s="28" t="str">
        <f t="shared" si="1130"/>
        <v>OK</v>
      </c>
      <c r="X287" s="37">
        <f t="shared" ref="X287" si="1248">+Y287+10</f>
        <v>86.00333333333333</v>
      </c>
      <c r="Y287" s="37">
        <f t="shared" ref="Y287" si="1249">+Z287+10</f>
        <v>76.00333333333333</v>
      </c>
      <c r="Z287" s="37">
        <f t="shared" ref="Z287" si="1250">+AA287+10</f>
        <v>66.00333333333333</v>
      </c>
      <c r="AA287" s="37">
        <f t="shared" ref="AA287" si="1251">+AB287+10</f>
        <v>56.00333333333333</v>
      </c>
      <c r="AB287" s="37">
        <f t="shared" si="1144"/>
        <v>46.00333333333333</v>
      </c>
      <c r="AC287" s="37">
        <f t="shared" si="1145"/>
        <v>36.00333333333333</v>
      </c>
      <c r="AD287" s="43">
        <v>1</v>
      </c>
      <c r="AE287" s="44">
        <f t="shared" si="1146"/>
        <v>36.00333333333333</v>
      </c>
      <c r="AF287" s="13">
        <f t="shared" si="1147"/>
        <v>41.558888888888887</v>
      </c>
      <c r="AG287" s="13">
        <f t="shared" si="1148"/>
        <v>47.67</v>
      </c>
      <c r="AH287" s="13">
        <f t="shared" si="1149"/>
        <v>53.781111111111109</v>
      </c>
      <c r="AI287" s="13">
        <f t="shared" si="1150"/>
        <v>64.336666666666673</v>
      </c>
      <c r="AJ287" s="13">
        <f t="shared" si="1151"/>
        <v>74.892222222222216</v>
      </c>
    </row>
    <row r="288" spans="1:36" ht="15" x14ac:dyDescent="0.25">
      <c r="A288" s="7">
        <f t="shared" si="1128"/>
        <v>42653</v>
      </c>
      <c r="B288" s="8" t="str">
        <f t="shared" si="1118"/>
        <v>lun</v>
      </c>
      <c r="C288" s="8">
        <f t="shared" si="1119"/>
        <v>41</v>
      </c>
      <c r="D288" s="8">
        <f t="shared" si="1120"/>
        <v>10</v>
      </c>
      <c r="E288" s="8">
        <f t="shared" si="1121"/>
        <v>10</v>
      </c>
      <c r="F288" s="9">
        <f t="shared" si="1122"/>
        <v>2016</v>
      </c>
      <c r="G288" s="7">
        <f t="shared" si="1104"/>
        <v>42289</v>
      </c>
      <c r="H288" s="8" t="str">
        <f t="shared" si="1113"/>
        <v>lun</v>
      </c>
      <c r="I288" s="57">
        <v>15</v>
      </c>
      <c r="J288" s="10">
        <v>36</v>
      </c>
      <c r="K288" s="33">
        <f t="shared" si="1135"/>
        <v>0.41666666666666669</v>
      </c>
      <c r="L288" s="11">
        <f t="shared" si="1136"/>
        <v>4.166666666666667</v>
      </c>
      <c r="M288" s="7">
        <f t="shared" si="1137"/>
        <v>42653</v>
      </c>
      <c r="N288" s="8" t="str">
        <f t="shared" si="1129"/>
        <v>lun</v>
      </c>
      <c r="O288" s="77">
        <v>4</v>
      </c>
      <c r="P288" s="16">
        <v>36</v>
      </c>
      <c r="Q288" s="33">
        <f t="shared" si="1138"/>
        <v>0.1111111111111111</v>
      </c>
      <c r="R288" s="11">
        <f t="shared" si="1139"/>
        <v>1.1111111111111112</v>
      </c>
      <c r="S288" s="32">
        <f t="shared" si="1123"/>
        <v>-0.73333333333333339</v>
      </c>
      <c r="T288" s="62">
        <v>59</v>
      </c>
      <c r="U288" s="72">
        <v>0</v>
      </c>
      <c r="V288" s="68"/>
      <c r="W288" s="28" t="str">
        <f t="shared" si="1130"/>
        <v>OK</v>
      </c>
      <c r="X288" s="37">
        <f t="shared" ref="X288" si="1252">+Y288+10</f>
        <v>86.00333333333333</v>
      </c>
      <c r="Y288" s="37">
        <f t="shared" ref="Y288" si="1253">+Z288+10</f>
        <v>76.00333333333333</v>
      </c>
      <c r="Z288" s="37">
        <f t="shared" ref="Z288" si="1254">+AA288+10</f>
        <v>66.00333333333333</v>
      </c>
      <c r="AA288" s="37">
        <f t="shared" ref="AA288" si="1255">+AB288+10</f>
        <v>56.00333333333333</v>
      </c>
      <c r="AB288" s="37">
        <f t="shared" si="1144"/>
        <v>46.00333333333333</v>
      </c>
      <c r="AC288" s="37">
        <f t="shared" si="1145"/>
        <v>36.00333333333333</v>
      </c>
      <c r="AD288" s="43">
        <v>1</v>
      </c>
      <c r="AE288" s="44">
        <f t="shared" si="1146"/>
        <v>36.00333333333333</v>
      </c>
      <c r="AF288" s="13">
        <f t="shared" si="1147"/>
        <v>41.558888888888887</v>
      </c>
      <c r="AG288" s="13">
        <f t="shared" si="1148"/>
        <v>47.67</v>
      </c>
      <c r="AH288" s="13">
        <f t="shared" si="1149"/>
        <v>53.781111111111109</v>
      </c>
      <c r="AI288" s="13">
        <f t="shared" si="1150"/>
        <v>64.336666666666673</v>
      </c>
      <c r="AJ288" s="13">
        <f t="shared" si="1151"/>
        <v>74.892222222222216</v>
      </c>
    </row>
    <row r="289" spans="1:36" ht="15" x14ac:dyDescent="0.25">
      <c r="A289" s="7">
        <f t="shared" si="1128"/>
        <v>42654</v>
      </c>
      <c r="B289" s="8" t="str">
        <f t="shared" si="1118"/>
        <v>mar</v>
      </c>
      <c r="C289" s="8">
        <f t="shared" si="1119"/>
        <v>41</v>
      </c>
      <c r="D289" s="8">
        <f t="shared" si="1120"/>
        <v>11</v>
      </c>
      <c r="E289" s="8">
        <f t="shared" si="1121"/>
        <v>10</v>
      </c>
      <c r="F289" s="9">
        <f t="shared" si="1122"/>
        <v>2016</v>
      </c>
      <c r="G289" s="7">
        <f t="shared" si="1104"/>
        <v>42290</v>
      </c>
      <c r="H289" s="8" t="str">
        <f t="shared" si="1113"/>
        <v>mar</v>
      </c>
      <c r="I289" s="57">
        <v>12</v>
      </c>
      <c r="J289" s="10">
        <v>36</v>
      </c>
      <c r="K289" s="33">
        <f t="shared" si="1135"/>
        <v>0.33333333333333331</v>
      </c>
      <c r="L289" s="11">
        <f t="shared" si="1136"/>
        <v>3.333333333333333</v>
      </c>
      <c r="M289" s="7">
        <f t="shared" si="1137"/>
        <v>42654</v>
      </c>
      <c r="N289" s="8" t="str">
        <f t="shared" si="1129"/>
        <v>mar</v>
      </c>
      <c r="O289" s="77">
        <v>4</v>
      </c>
      <c r="P289" s="16">
        <v>36</v>
      </c>
      <c r="Q289" s="33">
        <f t="shared" si="1138"/>
        <v>0.1111111111111111</v>
      </c>
      <c r="R289" s="11">
        <f t="shared" si="1139"/>
        <v>1.1111111111111112</v>
      </c>
      <c r="S289" s="32">
        <f t="shared" si="1123"/>
        <v>-0.66666666666666663</v>
      </c>
      <c r="T289" s="62">
        <v>59</v>
      </c>
      <c r="U289" s="72">
        <v>0</v>
      </c>
      <c r="V289" s="68"/>
      <c r="W289" s="28" t="str">
        <f t="shared" si="1130"/>
        <v>OK</v>
      </c>
      <c r="X289" s="37">
        <f t="shared" ref="X289" si="1256">+Y289+10</f>
        <v>86.00333333333333</v>
      </c>
      <c r="Y289" s="37">
        <f t="shared" ref="Y289" si="1257">+Z289+10</f>
        <v>76.00333333333333</v>
      </c>
      <c r="Z289" s="37">
        <f t="shared" ref="Z289" si="1258">+AA289+10</f>
        <v>66.00333333333333</v>
      </c>
      <c r="AA289" s="37">
        <f t="shared" ref="AA289" si="1259">+AB289+10</f>
        <v>56.00333333333333</v>
      </c>
      <c r="AB289" s="37">
        <f t="shared" si="1144"/>
        <v>46.00333333333333</v>
      </c>
      <c r="AC289" s="37">
        <f t="shared" si="1145"/>
        <v>36.00333333333333</v>
      </c>
      <c r="AD289" s="43">
        <v>1</v>
      </c>
      <c r="AE289" s="44">
        <f t="shared" si="1146"/>
        <v>36.00333333333333</v>
      </c>
      <c r="AF289" s="13">
        <f t="shared" si="1147"/>
        <v>41.558888888888887</v>
      </c>
      <c r="AG289" s="13">
        <f t="shared" si="1148"/>
        <v>47.67</v>
      </c>
      <c r="AH289" s="13">
        <f t="shared" si="1149"/>
        <v>53.781111111111109</v>
      </c>
      <c r="AI289" s="13">
        <f t="shared" si="1150"/>
        <v>64.336666666666673</v>
      </c>
      <c r="AJ289" s="13">
        <f t="shared" si="1151"/>
        <v>74.892222222222216</v>
      </c>
    </row>
    <row r="290" spans="1:36" ht="15" x14ac:dyDescent="0.25">
      <c r="A290" s="7">
        <f t="shared" si="1128"/>
        <v>42655</v>
      </c>
      <c r="B290" s="8" t="str">
        <f t="shared" si="1118"/>
        <v>mer</v>
      </c>
      <c r="C290" s="8">
        <f t="shared" si="1119"/>
        <v>41</v>
      </c>
      <c r="D290" s="8">
        <f t="shared" si="1120"/>
        <v>12</v>
      </c>
      <c r="E290" s="8">
        <f t="shared" si="1121"/>
        <v>10</v>
      </c>
      <c r="F290" s="9">
        <f t="shared" si="1122"/>
        <v>2016</v>
      </c>
      <c r="G290" s="7">
        <f t="shared" si="1104"/>
        <v>42291</v>
      </c>
      <c r="H290" s="8" t="str">
        <f t="shared" si="1113"/>
        <v>mer</v>
      </c>
      <c r="I290" s="57">
        <v>11</v>
      </c>
      <c r="J290" s="10">
        <v>36</v>
      </c>
      <c r="K290" s="33">
        <f t="shared" si="1135"/>
        <v>0.30555555555555558</v>
      </c>
      <c r="L290" s="11">
        <f t="shared" si="1136"/>
        <v>3.0555555555555558</v>
      </c>
      <c r="M290" s="7">
        <f t="shared" si="1137"/>
        <v>42655</v>
      </c>
      <c r="N290" s="8" t="str">
        <f t="shared" si="1129"/>
        <v>mer</v>
      </c>
      <c r="O290" s="77">
        <v>4</v>
      </c>
      <c r="P290" s="16">
        <v>36</v>
      </c>
      <c r="Q290" s="33">
        <f t="shared" si="1138"/>
        <v>0.1111111111111111</v>
      </c>
      <c r="R290" s="11">
        <f t="shared" si="1139"/>
        <v>1.1111111111111112</v>
      </c>
      <c r="S290" s="32">
        <f t="shared" si="1123"/>
        <v>-0.63636363636363635</v>
      </c>
      <c r="T290" s="62">
        <v>59</v>
      </c>
      <c r="U290" s="72">
        <v>0</v>
      </c>
      <c r="V290" s="68"/>
      <c r="W290" s="28" t="str">
        <f t="shared" si="1130"/>
        <v>OK</v>
      </c>
      <c r="X290" s="37">
        <f t="shared" ref="X290" si="1260">+Y290+10</f>
        <v>86.00333333333333</v>
      </c>
      <c r="Y290" s="37">
        <f t="shared" ref="Y290" si="1261">+Z290+10</f>
        <v>76.00333333333333</v>
      </c>
      <c r="Z290" s="37">
        <f t="shared" ref="Z290" si="1262">+AA290+10</f>
        <v>66.00333333333333</v>
      </c>
      <c r="AA290" s="37">
        <f t="shared" ref="AA290" si="1263">+AB290+10</f>
        <v>56.00333333333333</v>
      </c>
      <c r="AB290" s="37">
        <f t="shared" si="1144"/>
        <v>46.00333333333333</v>
      </c>
      <c r="AC290" s="37">
        <f t="shared" si="1145"/>
        <v>36.00333333333333</v>
      </c>
      <c r="AD290" s="43">
        <v>1</v>
      </c>
      <c r="AE290" s="44">
        <f t="shared" si="1146"/>
        <v>36.00333333333333</v>
      </c>
      <c r="AF290" s="13">
        <f t="shared" si="1147"/>
        <v>41.558888888888887</v>
      </c>
      <c r="AG290" s="13">
        <f t="shared" si="1148"/>
        <v>47.67</v>
      </c>
      <c r="AH290" s="13">
        <f t="shared" si="1149"/>
        <v>53.781111111111109</v>
      </c>
      <c r="AI290" s="13">
        <f t="shared" si="1150"/>
        <v>64.336666666666673</v>
      </c>
      <c r="AJ290" s="13">
        <f t="shared" si="1151"/>
        <v>74.892222222222216</v>
      </c>
    </row>
    <row r="291" spans="1:36" ht="15" x14ac:dyDescent="0.25">
      <c r="A291" s="7">
        <f t="shared" si="1128"/>
        <v>42656</v>
      </c>
      <c r="B291" s="8" t="str">
        <f t="shared" si="1118"/>
        <v>gio</v>
      </c>
      <c r="C291" s="8">
        <f t="shared" si="1119"/>
        <v>41</v>
      </c>
      <c r="D291" s="8">
        <f t="shared" si="1120"/>
        <v>13</v>
      </c>
      <c r="E291" s="8">
        <f t="shared" si="1121"/>
        <v>10</v>
      </c>
      <c r="F291" s="9">
        <f t="shared" si="1122"/>
        <v>2016</v>
      </c>
      <c r="G291" s="7">
        <f t="shared" si="1104"/>
        <v>42292</v>
      </c>
      <c r="H291" s="8" t="str">
        <f t="shared" si="1113"/>
        <v>gio</v>
      </c>
      <c r="I291" s="57">
        <v>12</v>
      </c>
      <c r="J291" s="10">
        <v>36</v>
      </c>
      <c r="K291" s="33">
        <f t="shared" si="1135"/>
        <v>0.33333333333333331</v>
      </c>
      <c r="L291" s="11">
        <f t="shared" si="1136"/>
        <v>3.333333333333333</v>
      </c>
      <c r="M291" s="7">
        <f t="shared" si="1137"/>
        <v>42656</v>
      </c>
      <c r="N291" s="8" t="str">
        <f t="shared" si="1129"/>
        <v>gio</v>
      </c>
      <c r="O291" s="77">
        <v>7</v>
      </c>
      <c r="P291" s="16">
        <v>36</v>
      </c>
      <c r="Q291" s="33">
        <f t="shared" si="1138"/>
        <v>0.19444444444444445</v>
      </c>
      <c r="R291" s="11">
        <f t="shared" si="1139"/>
        <v>1.9444444444444444</v>
      </c>
      <c r="S291" s="32">
        <f t="shared" si="1123"/>
        <v>-0.41666666666666663</v>
      </c>
      <c r="T291" s="62">
        <v>59</v>
      </c>
      <c r="U291" s="72">
        <v>0</v>
      </c>
      <c r="V291" s="68"/>
      <c r="W291" s="28" t="str">
        <f t="shared" si="1130"/>
        <v>OK</v>
      </c>
      <c r="X291" s="37">
        <f t="shared" ref="X291" si="1264">+Y291+10</f>
        <v>87.947708333333338</v>
      </c>
      <c r="Y291" s="37">
        <f t="shared" ref="Y291" si="1265">+Z291+10</f>
        <v>77.947708333333338</v>
      </c>
      <c r="Z291" s="37">
        <f t="shared" ref="Z291" si="1266">+AA291+10</f>
        <v>67.947708333333338</v>
      </c>
      <c r="AA291" s="37">
        <f t="shared" ref="AA291" si="1267">+AB291+10</f>
        <v>57.947708333333331</v>
      </c>
      <c r="AB291" s="37">
        <f t="shared" si="1144"/>
        <v>47.947708333333331</v>
      </c>
      <c r="AC291" s="37">
        <f t="shared" si="1145"/>
        <v>37.947708333333331</v>
      </c>
      <c r="AD291" s="43">
        <v>1</v>
      </c>
      <c r="AE291" s="44">
        <f t="shared" si="1146"/>
        <v>37.947708333333331</v>
      </c>
      <c r="AF291" s="13">
        <f t="shared" si="1147"/>
        <v>43.919930555555553</v>
      </c>
      <c r="AG291" s="13">
        <f t="shared" si="1148"/>
        <v>50.864375000000003</v>
      </c>
      <c r="AH291" s="13">
        <f t="shared" si="1149"/>
        <v>57.808819444444445</v>
      </c>
      <c r="AI291" s="13">
        <f t="shared" si="1150"/>
        <v>68.781041666666667</v>
      </c>
      <c r="AJ291" s="13">
        <f t="shared" si="1151"/>
        <v>79.753263888888881</v>
      </c>
    </row>
    <row r="292" spans="1:36" ht="15" x14ac:dyDescent="0.25">
      <c r="A292" s="7">
        <f t="shared" si="1128"/>
        <v>42657</v>
      </c>
      <c r="B292" s="8" t="str">
        <f t="shared" si="1118"/>
        <v>ven</v>
      </c>
      <c r="C292" s="8">
        <f t="shared" si="1119"/>
        <v>41</v>
      </c>
      <c r="D292" s="8">
        <f t="shared" si="1120"/>
        <v>14</v>
      </c>
      <c r="E292" s="8">
        <f t="shared" si="1121"/>
        <v>10</v>
      </c>
      <c r="F292" s="9">
        <f t="shared" si="1122"/>
        <v>2016</v>
      </c>
      <c r="G292" s="7">
        <f t="shared" si="1104"/>
        <v>42293</v>
      </c>
      <c r="H292" s="8" t="str">
        <f t="shared" si="1113"/>
        <v>ven</v>
      </c>
      <c r="I292" s="57">
        <v>12</v>
      </c>
      <c r="J292" s="10">
        <v>36</v>
      </c>
      <c r="K292" s="33">
        <f t="shared" si="1135"/>
        <v>0.33333333333333331</v>
      </c>
      <c r="L292" s="11">
        <f t="shared" si="1136"/>
        <v>3.333333333333333</v>
      </c>
      <c r="M292" s="7">
        <f t="shared" si="1137"/>
        <v>42657</v>
      </c>
      <c r="N292" s="8" t="str">
        <f t="shared" si="1129"/>
        <v>ven</v>
      </c>
      <c r="O292" s="77">
        <v>7</v>
      </c>
      <c r="P292" s="16">
        <v>36</v>
      </c>
      <c r="Q292" s="33">
        <f t="shared" si="1138"/>
        <v>0.19444444444444445</v>
      </c>
      <c r="R292" s="11">
        <f t="shared" si="1139"/>
        <v>1.9444444444444444</v>
      </c>
      <c r="S292" s="32">
        <f t="shared" si="1123"/>
        <v>-0.41666666666666663</v>
      </c>
      <c r="T292" s="62">
        <v>59</v>
      </c>
      <c r="U292" s="72">
        <v>0</v>
      </c>
      <c r="V292" s="68"/>
      <c r="W292" s="28" t="str">
        <f t="shared" si="1130"/>
        <v>OK</v>
      </c>
      <c r="X292" s="37">
        <f t="shared" ref="X292" si="1268">+Y292+10</f>
        <v>87.947708333333338</v>
      </c>
      <c r="Y292" s="37">
        <f t="shared" ref="Y292" si="1269">+Z292+10</f>
        <v>77.947708333333338</v>
      </c>
      <c r="Z292" s="37">
        <f t="shared" ref="Z292" si="1270">+AA292+10</f>
        <v>67.947708333333338</v>
      </c>
      <c r="AA292" s="37">
        <f t="shared" ref="AA292" si="1271">+AB292+10</f>
        <v>57.947708333333331</v>
      </c>
      <c r="AB292" s="37">
        <f t="shared" si="1144"/>
        <v>47.947708333333331</v>
      </c>
      <c r="AC292" s="37">
        <f t="shared" si="1145"/>
        <v>37.947708333333331</v>
      </c>
      <c r="AD292" s="43">
        <v>1</v>
      </c>
      <c r="AE292" s="44">
        <f t="shared" si="1146"/>
        <v>37.947708333333331</v>
      </c>
      <c r="AF292" s="13">
        <f t="shared" si="1147"/>
        <v>43.919930555555553</v>
      </c>
      <c r="AG292" s="13">
        <f t="shared" si="1148"/>
        <v>50.864375000000003</v>
      </c>
      <c r="AH292" s="13">
        <f t="shared" si="1149"/>
        <v>57.808819444444445</v>
      </c>
      <c r="AI292" s="13">
        <f t="shared" si="1150"/>
        <v>68.781041666666667</v>
      </c>
      <c r="AJ292" s="13">
        <f t="shared" si="1151"/>
        <v>79.753263888888881</v>
      </c>
    </row>
    <row r="293" spans="1:36" ht="15" x14ac:dyDescent="0.25">
      <c r="A293" s="7">
        <f t="shared" si="1128"/>
        <v>42658</v>
      </c>
      <c r="B293" s="8" t="str">
        <f t="shared" si="1118"/>
        <v>sab</v>
      </c>
      <c r="C293" s="8">
        <f t="shared" si="1119"/>
        <v>41</v>
      </c>
      <c r="D293" s="8">
        <f t="shared" si="1120"/>
        <v>15</v>
      </c>
      <c r="E293" s="8">
        <f t="shared" si="1121"/>
        <v>10</v>
      </c>
      <c r="F293" s="9">
        <f t="shared" si="1122"/>
        <v>2016</v>
      </c>
      <c r="G293" s="7">
        <f t="shared" si="1104"/>
        <v>42294</v>
      </c>
      <c r="H293" s="8" t="str">
        <f t="shared" si="1113"/>
        <v>sab</v>
      </c>
      <c r="I293" s="57">
        <v>36</v>
      </c>
      <c r="J293" s="10">
        <v>36</v>
      </c>
      <c r="K293" s="33">
        <f t="shared" si="1135"/>
        <v>1</v>
      </c>
      <c r="L293" s="11">
        <f t="shared" si="1136"/>
        <v>10</v>
      </c>
      <c r="M293" s="7">
        <f t="shared" si="1137"/>
        <v>42658</v>
      </c>
      <c r="N293" s="8" t="str">
        <f t="shared" si="1129"/>
        <v>sab</v>
      </c>
      <c r="O293" s="77">
        <v>4</v>
      </c>
      <c r="P293" s="16">
        <v>36</v>
      </c>
      <c r="Q293" s="33">
        <f t="shared" si="1138"/>
        <v>0.1111111111111111</v>
      </c>
      <c r="R293" s="11">
        <f t="shared" si="1139"/>
        <v>1.1111111111111112</v>
      </c>
      <c r="S293" s="32">
        <f t="shared" si="1123"/>
        <v>-0.88888888888888895</v>
      </c>
      <c r="T293" s="62">
        <v>59</v>
      </c>
      <c r="U293" s="72">
        <v>0</v>
      </c>
      <c r="V293" s="68"/>
      <c r="W293" s="28" t="str">
        <f t="shared" si="1130"/>
        <v>OK</v>
      </c>
      <c r="X293" s="37">
        <f t="shared" ref="X293" si="1272">+Y293+10</f>
        <v>86.00333333333333</v>
      </c>
      <c r="Y293" s="37">
        <f t="shared" ref="Y293" si="1273">+Z293+10</f>
        <v>76.00333333333333</v>
      </c>
      <c r="Z293" s="37">
        <f t="shared" ref="Z293" si="1274">+AA293+10</f>
        <v>66.00333333333333</v>
      </c>
      <c r="AA293" s="37">
        <f t="shared" ref="AA293" si="1275">+AB293+10</f>
        <v>56.00333333333333</v>
      </c>
      <c r="AB293" s="37">
        <f t="shared" si="1144"/>
        <v>46.00333333333333</v>
      </c>
      <c r="AC293" s="37">
        <f t="shared" si="1145"/>
        <v>36.00333333333333</v>
      </c>
      <c r="AD293" s="43">
        <v>1</v>
      </c>
      <c r="AE293" s="44">
        <f t="shared" si="1146"/>
        <v>36.00333333333333</v>
      </c>
      <c r="AF293" s="13">
        <f t="shared" si="1147"/>
        <v>41.558888888888887</v>
      </c>
      <c r="AG293" s="13">
        <f t="shared" si="1148"/>
        <v>47.67</v>
      </c>
      <c r="AH293" s="13">
        <f t="shared" si="1149"/>
        <v>53.781111111111109</v>
      </c>
      <c r="AI293" s="13">
        <f t="shared" si="1150"/>
        <v>64.336666666666673</v>
      </c>
      <c r="AJ293" s="13">
        <f t="shared" si="1151"/>
        <v>74.892222222222216</v>
      </c>
    </row>
    <row r="294" spans="1:36" ht="15" x14ac:dyDescent="0.25">
      <c r="A294" s="7">
        <f t="shared" si="1128"/>
        <v>42659</v>
      </c>
      <c r="B294" s="8" t="str">
        <f t="shared" si="1118"/>
        <v>dom</v>
      </c>
      <c r="C294" s="8">
        <f t="shared" si="1119"/>
        <v>41</v>
      </c>
      <c r="D294" s="8">
        <f t="shared" si="1120"/>
        <v>16</v>
      </c>
      <c r="E294" s="8">
        <f t="shared" si="1121"/>
        <v>10</v>
      </c>
      <c r="F294" s="9">
        <f t="shared" si="1122"/>
        <v>2016</v>
      </c>
      <c r="G294" s="7">
        <f t="shared" si="1104"/>
        <v>42295</v>
      </c>
      <c r="H294" s="8" t="str">
        <f t="shared" si="1113"/>
        <v>dom</v>
      </c>
      <c r="I294" s="57">
        <v>15</v>
      </c>
      <c r="J294" s="10">
        <v>36</v>
      </c>
      <c r="K294" s="33">
        <f t="shared" si="1135"/>
        <v>0.41666666666666669</v>
      </c>
      <c r="L294" s="11">
        <f t="shared" si="1136"/>
        <v>4.166666666666667</v>
      </c>
      <c r="M294" s="7">
        <f t="shared" si="1137"/>
        <v>42659</v>
      </c>
      <c r="N294" s="8" t="str">
        <f t="shared" si="1129"/>
        <v>dom</v>
      </c>
      <c r="O294" s="77">
        <v>0</v>
      </c>
      <c r="P294" s="16">
        <v>36</v>
      </c>
      <c r="Q294" s="33">
        <f t="shared" si="1138"/>
        <v>0</v>
      </c>
      <c r="R294" s="11">
        <f t="shared" si="1139"/>
        <v>0</v>
      </c>
      <c r="S294" s="32">
        <f t="shared" si="1123"/>
        <v>-1</v>
      </c>
      <c r="T294" s="62">
        <v>59</v>
      </c>
      <c r="U294" s="72">
        <v>0</v>
      </c>
      <c r="V294" s="68"/>
      <c r="W294" s="28" t="str">
        <f t="shared" si="1130"/>
        <v>OK</v>
      </c>
      <c r="X294" s="37">
        <f t="shared" ref="X294" si="1276">+Y294+10</f>
        <v>84</v>
      </c>
      <c r="Y294" s="37">
        <f t="shared" ref="Y294" si="1277">+Z294+10</f>
        <v>74</v>
      </c>
      <c r="Z294" s="37">
        <f t="shared" ref="Z294" si="1278">+AA294+10</f>
        <v>64</v>
      </c>
      <c r="AA294" s="37">
        <f t="shared" ref="AA294" si="1279">+AB294+10</f>
        <v>54</v>
      </c>
      <c r="AB294" s="37">
        <f t="shared" si="1144"/>
        <v>44</v>
      </c>
      <c r="AC294" s="37">
        <f t="shared" si="1145"/>
        <v>34</v>
      </c>
      <c r="AD294" s="43">
        <v>1</v>
      </c>
      <c r="AE294" s="44">
        <f t="shared" si="1146"/>
        <v>34</v>
      </c>
      <c r="AF294" s="13">
        <f t="shared" si="1147"/>
        <v>39</v>
      </c>
      <c r="AG294" s="13">
        <f t="shared" si="1148"/>
        <v>44</v>
      </c>
      <c r="AH294" s="13">
        <f t="shared" si="1149"/>
        <v>49</v>
      </c>
      <c r="AI294" s="13">
        <f t="shared" si="1150"/>
        <v>59</v>
      </c>
      <c r="AJ294" s="13">
        <f t="shared" si="1151"/>
        <v>69</v>
      </c>
    </row>
    <row r="295" spans="1:36" ht="15" x14ac:dyDescent="0.25">
      <c r="A295" s="7">
        <f t="shared" si="1128"/>
        <v>42660</v>
      </c>
      <c r="B295" s="8" t="str">
        <f t="shared" si="1118"/>
        <v>lun</v>
      </c>
      <c r="C295" s="8">
        <f t="shared" si="1119"/>
        <v>42</v>
      </c>
      <c r="D295" s="8">
        <f t="shared" si="1120"/>
        <v>17</v>
      </c>
      <c r="E295" s="8">
        <f t="shared" si="1121"/>
        <v>10</v>
      </c>
      <c r="F295" s="9">
        <f t="shared" si="1122"/>
        <v>2016</v>
      </c>
      <c r="G295" s="7">
        <f t="shared" si="1104"/>
        <v>42296</v>
      </c>
      <c r="H295" s="8" t="str">
        <f t="shared" si="1113"/>
        <v>lun</v>
      </c>
      <c r="I295" s="57">
        <v>31</v>
      </c>
      <c r="J295" s="10">
        <v>36</v>
      </c>
      <c r="K295" s="33">
        <f t="shared" si="1135"/>
        <v>0.86111111111111116</v>
      </c>
      <c r="L295" s="11">
        <f t="shared" si="1136"/>
        <v>8.6111111111111107</v>
      </c>
      <c r="M295" s="7">
        <f t="shared" si="1137"/>
        <v>42660</v>
      </c>
      <c r="N295" s="8" t="str">
        <f t="shared" si="1129"/>
        <v>lun</v>
      </c>
      <c r="O295" s="77">
        <v>1</v>
      </c>
      <c r="P295" s="16">
        <v>36</v>
      </c>
      <c r="Q295" s="33">
        <f t="shared" si="1138"/>
        <v>2.7777777777777776E-2</v>
      </c>
      <c r="R295" s="11">
        <f t="shared" si="1139"/>
        <v>0.27777777777777779</v>
      </c>
      <c r="S295" s="32">
        <f t="shared" si="1123"/>
        <v>-0.96774193548387089</v>
      </c>
      <c r="T295" s="62">
        <v>59</v>
      </c>
      <c r="U295" s="72">
        <v>0</v>
      </c>
      <c r="V295" s="68"/>
      <c r="W295" s="28" t="str">
        <f t="shared" si="1130"/>
        <v>OK</v>
      </c>
      <c r="X295" s="37">
        <f t="shared" ref="X295" si="1280">+Y295+10</f>
        <v>84.437708333333333</v>
      </c>
      <c r="Y295" s="37">
        <f t="shared" ref="Y295" si="1281">+Z295+10</f>
        <v>74.437708333333333</v>
      </c>
      <c r="Z295" s="37">
        <f t="shared" ref="Z295" si="1282">+AA295+10</f>
        <v>64.437708333333333</v>
      </c>
      <c r="AA295" s="37">
        <f t="shared" ref="AA295" si="1283">+AB295+10</f>
        <v>54.437708333333333</v>
      </c>
      <c r="AB295" s="37">
        <f t="shared" si="1144"/>
        <v>44.437708333333333</v>
      </c>
      <c r="AC295" s="37">
        <f t="shared" si="1145"/>
        <v>34.437708333333333</v>
      </c>
      <c r="AD295" s="43">
        <v>1</v>
      </c>
      <c r="AE295" s="44">
        <f t="shared" si="1146"/>
        <v>34.437708333333333</v>
      </c>
      <c r="AF295" s="13">
        <f t="shared" si="1147"/>
        <v>39.576597222222219</v>
      </c>
      <c r="AG295" s="13">
        <f t="shared" si="1148"/>
        <v>44.854374999999997</v>
      </c>
      <c r="AH295" s="13">
        <f t="shared" si="1149"/>
        <v>50.132152777777776</v>
      </c>
      <c r="AI295" s="13">
        <f t="shared" si="1150"/>
        <v>60.271041666666669</v>
      </c>
      <c r="AJ295" s="13">
        <f t="shared" si="1151"/>
        <v>70.409930555555562</v>
      </c>
    </row>
    <row r="296" spans="1:36" ht="15" x14ac:dyDescent="0.25">
      <c r="A296" s="7">
        <f t="shared" si="1128"/>
        <v>42661</v>
      </c>
      <c r="B296" s="8" t="str">
        <f t="shared" si="1118"/>
        <v>mar</v>
      </c>
      <c r="C296" s="8">
        <f t="shared" si="1119"/>
        <v>42</v>
      </c>
      <c r="D296" s="8">
        <f t="shared" si="1120"/>
        <v>18</v>
      </c>
      <c r="E296" s="8">
        <f t="shared" si="1121"/>
        <v>10</v>
      </c>
      <c r="F296" s="9">
        <f t="shared" si="1122"/>
        <v>2016</v>
      </c>
      <c r="G296" s="7">
        <f t="shared" si="1104"/>
        <v>42297</v>
      </c>
      <c r="H296" s="8" t="str">
        <f t="shared" si="1113"/>
        <v>mar</v>
      </c>
      <c r="I296" s="57">
        <v>36</v>
      </c>
      <c r="J296" s="10">
        <v>36</v>
      </c>
      <c r="K296" s="33">
        <f t="shared" si="1135"/>
        <v>1</v>
      </c>
      <c r="L296" s="11">
        <f t="shared" si="1136"/>
        <v>10</v>
      </c>
      <c r="M296" s="7">
        <f t="shared" si="1137"/>
        <v>42661</v>
      </c>
      <c r="N296" s="8" t="str">
        <f t="shared" si="1129"/>
        <v>mar</v>
      </c>
      <c r="O296" s="77">
        <v>3</v>
      </c>
      <c r="P296" s="16">
        <v>36</v>
      </c>
      <c r="Q296" s="33">
        <f t="shared" si="1138"/>
        <v>8.3333333333333329E-2</v>
      </c>
      <c r="R296" s="11">
        <f t="shared" si="1139"/>
        <v>0.83333333333333326</v>
      </c>
      <c r="S296" s="32">
        <f t="shared" si="1123"/>
        <v>-0.91666666666666663</v>
      </c>
      <c r="T296" s="62">
        <v>59</v>
      </c>
      <c r="U296" s="72">
        <v>0</v>
      </c>
      <c r="V296" s="68"/>
      <c r="W296" s="28" t="str">
        <f t="shared" si="1130"/>
        <v>OK</v>
      </c>
      <c r="X296" s="37">
        <f t="shared" ref="X296" si="1284">+Y296+10</f>
        <v>85.439374999999998</v>
      </c>
      <c r="Y296" s="37">
        <f t="shared" ref="Y296" si="1285">+Z296+10</f>
        <v>75.439374999999998</v>
      </c>
      <c r="Z296" s="37">
        <f t="shared" ref="Z296" si="1286">+AA296+10</f>
        <v>65.439374999999998</v>
      </c>
      <c r="AA296" s="37">
        <f t="shared" ref="AA296" si="1287">+AB296+10</f>
        <v>55.439374999999998</v>
      </c>
      <c r="AB296" s="37">
        <f t="shared" si="1144"/>
        <v>45.439374999999998</v>
      </c>
      <c r="AC296" s="37">
        <f t="shared" si="1145"/>
        <v>35.439374999999998</v>
      </c>
      <c r="AD296" s="43">
        <v>1</v>
      </c>
      <c r="AE296" s="44">
        <f t="shared" si="1146"/>
        <v>35.439374999999998</v>
      </c>
      <c r="AF296" s="13">
        <f t="shared" si="1147"/>
        <v>40.85604166666667</v>
      </c>
      <c r="AG296" s="13">
        <f t="shared" si="1148"/>
        <v>46.689374999999998</v>
      </c>
      <c r="AH296" s="13">
        <f t="shared" si="1149"/>
        <v>52.522708333333334</v>
      </c>
      <c r="AI296" s="13">
        <f t="shared" si="1150"/>
        <v>62.939374999999998</v>
      </c>
      <c r="AJ296" s="13">
        <f t="shared" si="1151"/>
        <v>73.35604166666667</v>
      </c>
    </row>
    <row r="297" spans="1:36" ht="15" x14ac:dyDescent="0.25">
      <c r="A297" s="7">
        <f t="shared" si="1128"/>
        <v>42662</v>
      </c>
      <c r="B297" s="8" t="str">
        <f t="shared" si="1118"/>
        <v>mer</v>
      </c>
      <c r="C297" s="8">
        <f t="shared" si="1119"/>
        <v>42</v>
      </c>
      <c r="D297" s="8">
        <f t="shared" si="1120"/>
        <v>19</v>
      </c>
      <c r="E297" s="8">
        <f t="shared" si="1121"/>
        <v>10</v>
      </c>
      <c r="F297" s="9">
        <f t="shared" si="1122"/>
        <v>2016</v>
      </c>
      <c r="G297" s="7">
        <f t="shared" si="1104"/>
        <v>42298</v>
      </c>
      <c r="H297" s="8" t="str">
        <f t="shared" si="1113"/>
        <v>mer</v>
      </c>
      <c r="I297" s="57">
        <v>28</v>
      </c>
      <c r="J297" s="10">
        <v>36</v>
      </c>
      <c r="K297" s="33">
        <f t="shared" si="1135"/>
        <v>0.77777777777777779</v>
      </c>
      <c r="L297" s="11">
        <f t="shared" si="1136"/>
        <v>7.7777777777777777</v>
      </c>
      <c r="M297" s="7">
        <f t="shared" si="1137"/>
        <v>42662</v>
      </c>
      <c r="N297" s="8" t="str">
        <f t="shared" si="1129"/>
        <v>mer</v>
      </c>
      <c r="O297" s="77">
        <v>3</v>
      </c>
      <c r="P297" s="16">
        <v>36</v>
      </c>
      <c r="Q297" s="33">
        <f t="shared" si="1138"/>
        <v>8.3333333333333329E-2</v>
      </c>
      <c r="R297" s="11">
        <f t="shared" si="1139"/>
        <v>0.83333333333333326</v>
      </c>
      <c r="S297" s="32">
        <f t="shared" si="1123"/>
        <v>-0.8928571428571429</v>
      </c>
      <c r="T297" s="62">
        <v>59</v>
      </c>
      <c r="U297" s="72">
        <v>0</v>
      </c>
      <c r="V297" s="68"/>
      <c r="W297" s="28" t="str">
        <f t="shared" si="1130"/>
        <v>OK</v>
      </c>
      <c r="X297" s="37">
        <f t="shared" ref="X297" si="1288">+Y297+10</f>
        <v>85.439374999999998</v>
      </c>
      <c r="Y297" s="37">
        <f t="shared" ref="Y297" si="1289">+Z297+10</f>
        <v>75.439374999999998</v>
      </c>
      <c r="Z297" s="37">
        <f t="shared" ref="Z297" si="1290">+AA297+10</f>
        <v>65.439374999999998</v>
      </c>
      <c r="AA297" s="37">
        <f t="shared" ref="AA297" si="1291">+AB297+10</f>
        <v>55.439374999999998</v>
      </c>
      <c r="AB297" s="37">
        <f t="shared" si="1144"/>
        <v>45.439374999999998</v>
      </c>
      <c r="AC297" s="37">
        <f t="shared" si="1145"/>
        <v>35.439374999999998</v>
      </c>
      <c r="AD297" s="43">
        <v>1</v>
      </c>
      <c r="AE297" s="44">
        <f t="shared" si="1146"/>
        <v>35.439374999999998</v>
      </c>
      <c r="AF297" s="13">
        <f t="shared" si="1147"/>
        <v>40.85604166666667</v>
      </c>
      <c r="AG297" s="13">
        <f t="shared" si="1148"/>
        <v>46.689374999999998</v>
      </c>
      <c r="AH297" s="13">
        <f t="shared" si="1149"/>
        <v>52.522708333333334</v>
      </c>
      <c r="AI297" s="13">
        <f t="shared" si="1150"/>
        <v>62.939374999999998</v>
      </c>
      <c r="AJ297" s="13">
        <f t="shared" si="1151"/>
        <v>73.35604166666667</v>
      </c>
    </row>
    <row r="298" spans="1:36" ht="15" x14ac:dyDescent="0.25">
      <c r="A298" s="7">
        <f t="shared" si="1128"/>
        <v>42663</v>
      </c>
      <c r="B298" s="8" t="str">
        <f t="shared" si="1118"/>
        <v>gio</v>
      </c>
      <c r="C298" s="8">
        <f t="shared" si="1119"/>
        <v>42</v>
      </c>
      <c r="D298" s="8">
        <f t="shared" si="1120"/>
        <v>20</v>
      </c>
      <c r="E298" s="8">
        <f t="shared" si="1121"/>
        <v>10</v>
      </c>
      <c r="F298" s="9">
        <f t="shared" si="1122"/>
        <v>2016</v>
      </c>
      <c r="G298" s="7">
        <f t="shared" si="1104"/>
        <v>42299</v>
      </c>
      <c r="H298" s="8" t="str">
        <f t="shared" si="1113"/>
        <v>gio</v>
      </c>
      <c r="I298" s="57">
        <v>16</v>
      </c>
      <c r="J298" s="10">
        <v>36</v>
      </c>
      <c r="K298" s="33">
        <f t="shared" si="1135"/>
        <v>0.44444444444444442</v>
      </c>
      <c r="L298" s="11">
        <f t="shared" si="1136"/>
        <v>4.4444444444444446</v>
      </c>
      <c r="M298" s="7">
        <f t="shared" si="1137"/>
        <v>42663</v>
      </c>
      <c r="N298" s="8" t="str">
        <f t="shared" si="1129"/>
        <v>gio</v>
      </c>
      <c r="O298" s="77">
        <v>1</v>
      </c>
      <c r="P298" s="16">
        <v>36</v>
      </c>
      <c r="Q298" s="33">
        <f t="shared" si="1138"/>
        <v>2.7777777777777776E-2</v>
      </c>
      <c r="R298" s="11">
        <f t="shared" si="1139"/>
        <v>0.27777777777777779</v>
      </c>
      <c r="S298" s="32">
        <f t="shared" si="1123"/>
        <v>-0.9375</v>
      </c>
      <c r="T298" s="62">
        <v>59</v>
      </c>
      <c r="U298" s="72">
        <v>0</v>
      </c>
      <c r="V298" s="68"/>
      <c r="W298" s="28" t="str">
        <f t="shared" si="1130"/>
        <v>OK</v>
      </c>
      <c r="X298" s="37">
        <f t="shared" ref="X298" si="1292">+Y298+10</f>
        <v>84.437708333333333</v>
      </c>
      <c r="Y298" s="37">
        <f t="shared" ref="Y298" si="1293">+Z298+10</f>
        <v>74.437708333333333</v>
      </c>
      <c r="Z298" s="37">
        <f t="shared" ref="Z298" si="1294">+AA298+10</f>
        <v>64.437708333333333</v>
      </c>
      <c r="AA298" s="37">
        <f t="shared" ref="AA298" si="1295">+AB298+10</f>
        <v>54.437708333333333</v>
      </c>
      <c r="AB298" s="37">
        <f t="shared" si="1144"/>
        <v>44.437708333333333</v>
      </c>
      <c r="AC298" s="37">
        <f t="shared" si="1145"/>
        <v>34.437708333333333</v>
      </c>
      <c r="AD298" s="43">
        <v>1</v>
      </c>
      <c r="AE298" s="44">
        <f t="shared" si="1146"/>
        <v>34.437708333333333</v>
      </c>
      <c r="AF298" s="13">
        <f t="shared" si="1147"/>
        <v>39.576597222222219</v>
      </c>
      <c r="AG298" s="13">
        <f t="shared" si="1148"/>
        <v>44.854374999999997</v>
      </c>
      <c r="AH298" s="13">
        <f t="shared" si="1149"/>
        <v>50.132152777777776</v>
      </c>
      <c r="AI298" s="13">
        <f t="shared" si="1150"/>
        <v>60.271041666666669</v>
      </c>
      <c r="AJ298" s="13">
        <f t="shared" si="1151"/>
        <v>70.409930555555562</v>
      </c>
    </row>
    <row r="299" spans="1:36" ht="15" x14ac:dyDescent="0.25">
      <c r="A299" s="7">
        <f t="shared" si="1128"/>
        <v>42664</v>
      </c>
      <c r="B299" s="8" t="str">
        <f t="shared" si="1118"/>
        <v>ven</v>
      </c>
      <c r="C299" s="8">
        <f t="shared" si="1119"/>
        <v>42</v>
      </c>
      <c r="D299" s="8">
        <f t="shared" si="1120"/>
        <v>21</v>
      </c>
      <c r="E299" s="8">
        <f t="shared" si="1121"/>
        <v>10</v>
      </c>
      <c r="F299" s="9">
        <f t="shared" si="1122"/>
        <v>2016</v>
      </c>
      <c r="G299" s="7">
        <f t="shared" si="1104"/>
        <v>42300</v>
      </c>
      <c r="H299" s="8" t="str">
        <f t="shared" si="1113"/>
        <v>ven</v>
      </c>
      <c r="I299" s="57">
        <v>6</v>
      </c>
      <c r="J299" s="10">
        <v>36</v>
      </c>
      <c r="K299" s="33">
        <f t="shared" si="1135"/>
        <v>0.16666666666666666</v>
      </c>
      <c r="L299" s="11">
        <f t="shared" si="1136"/>
        <v>1.6666666666666665</v>
      </c>
      <c r="M299" s="7">
        <f t="shared" si="1137"/>
        <v>42664</v>
      </c>
      <c r="N299" s="8" t="str">
        <f t="shared" si="1129"/>
        <v>ven</v>
      </c>
      <c r="O299" s="77">
        <v>0</v>
      </c>
      <c r="P299" s="16">
        <v>36</v>
      </c>
      <c r="Q299" s="33">
        <f t="shared" si="1138"/>
        <v>0</v>
      </c>
      <c r="R299" s="11">
        <f t="shared" si="1139"/>
        <v>0</v>
      </c>
      <c r="S299" s="32">
        <f t="shared" si="1123"/>
        <v>-1</v>
      </c>
      <c r="T299" s="62">
        <v>59</v>
      </c>
      <c r="U299" s="72">
        <v>0</v>
      </c>
      <c r="V299" s="68"/>
      <c r="W299" s="28" t="str">
        <f t="shared" si="1130"/>
        <v>OK</v>
      </c>
      <c r="X299" s="37">
        <f t="shared" ref="X299" si="1296">+Y299+10</f>
        <v>84</v>
      </c>
      <c r="Y299" s="37">
        <f t="shared" ref="Y299" si="1297">+Z299+10</f>
        <v>74</v>
      </c>
      <c r="Z299" s="37">
        <f t="shared" ref="Z299" si="1298">+AA299+10</f>
        <v>64</v>
      </c>
      <c r="AA299" s="37">
        <f t="shared" ref="AA299" si="1299">+AB299+10</f>
        <v>54</v>
      </c>
      <c r="AB299" s="37">
        <f t="shared" si="1144"/>
        <v>44</v>
      </c>
      <c r="AC299" s="37">
        <f t="shared" si="1145"/>
        <v>34</v>
      </c>
      <c r="AD299" s="43">
        <v>1</v>
      </c>
      <c r="AE299" s="44">
        <f t="shared" si="1146"/>
        <v>34</v>
      </c>
      <c r="AF299" s="13">
        <f t="shared" si="1147"/>
        <v>39</v>
      </c>
      <c r="AG299" s="13">
        <f t="shared" si="1148"/>
        <v>44</v>
      </c>
      <c r="AH299" s="13">
        <f t="shared" si="1149"/>
        <v>49</v>
      </c>
      <c r="AI299" s="13">
        <f t="shared" si="1150"/>
        <v>59</v>
      </c>
      <c r="AJ299" s="13">
        <f t="shared" si="1151"/>
        <v>69</v>
      </c>
    </row>
    <row r="300" spans="1:36" ht="15" x14ac:dyDescent="0.25">
      <c r="A300" s="7">
        <f t="shared" si="1128"/>
        <v>42665</v>
      </c>
      <c r="B300" s="8" t="str">
        <f t="shared" si="1118"/>
        <v>sab</v>
      </c>
      <c r="C300" s="8">
        <f t="shared" si="1119"/>
        <v>42</v>
      </c>
      <c r="D300" s="8">
        <f t="shared" si="1120"/>
        <v>22</v>
      </c>
      <c r="E300" s="8">
        <f t="shared" si="1121"/>
        <v>10</v>
      </c>
      <c r="F300" s="9">
        <f t="shared" si="1122"/>
        <v>2016</v>
      </c>
      <c r="G300" s="7">
        <f t="shared" si="1104"/>
        <v>42301</v>
      </c>
      <c r="H300" s="8" t="str">
        <f t="shared" si="1113"/>
        <v>sab</v>
      </c>
      <c r="I300" s="57">
        <v>35</v>
      </c>
      <c r="J300" s="10">
        <v>36</v>
      </c>
      <c r="K300" s="33">
        <f t="shared" si="1135"/>
        <v>0.97222222222222221</v>
      </c>
      <c r="L300" s="11">
        <f t="shared" si="1136"/>
        <v>9.7222222222222214</v>
      </c>
      <c r="M300" s="7">
        <f t="shared" si="1137"/>
        <v>42665</v>
      </c>
      <c r="N300" s="8" t="str">
        <f t="shared" si="1129"/>
        <v>sab</v>
      </c>
      <c r="O300" s="77">
        <v>0</v>
      </c>
      <c r="P300" s="16">
        <v>36</v>
      </c>
      <c r="Q300" s="33">
        <f t="shared" si="1138"/>
        <v>0</v>
      </c>
      <c r="R300" s="11">
        <f t="shared" si="1139"/>
        <v>0</v>
      </c>
      <c r="S300" s="32">
        <f t="shared" si="1123"/>
        <v>-1</v>
      </c>
      <c r="T300" s="62">
        <v>59</v>
      </c>
      <c r="U300" s="72">
        <v>0</v>
      </c>
      <c r="V300" s="68"/>
      <c r="W300" s="28" t="str">
        <f t="shared" si="1130"/>
        <v>OK</v>
      </c>
      <c r="X300" s="37">
        <f t="shared" ref="X300" si="1300">+Y300+10</f>
        <v>84</v>
      </c>
      <c r="Y300" s="37">
        <f t="shared" ref="Y300" si="1301">+Z300+10</f>
        <v>74</v>
      </c>
      <c r="Z300" s="37">
        <f t="shared" ref="Z300" si="1302">+AA300+10</f>
        <v>64</v>
      </c>
      <c r="AA300" s="37">
        <f t="shared" ref="AA300" si="1303">+AB300+10</f>
        <v>54</v>
      </c>
      <c r="AB300" s="37">
        <f t="shared" si="1144"/>
        <v>44</v>
      </c>
      <c r="AC300" s="37">
        <f t="shared" si="1145"/>
        <v>34</v>
      </c>
      <c r="AD300" s="43">
        <v>1</v>
      </c>
      <c r="AE300" s="44">
        <f t="shared" si="1146"/>
        <v>34</v>
      </c>
      <c r="AF300" s="13">
        <f t="shared" si="1147"/>
        <v>39</v>
      </c>
      <c r="AG300" s="13">
        <f t="shared" si="1148"/>
        <v>44</v>
      </c>
      <c r="AH300" s="13">
        <f t="shared" si="1149"/>
        <v>49</v>
      </c>
      <c r="AI300" s="13">
        <f t="shared" si="1150"/>
        <v>59</v>
      </c>
      <c r="AJ300" s="13">
        <f t="shared" si="1151"/>
        <v>69</v>
      </c>
    </row>
    <row r="301" spans="1:36" ht="15" x14ac:dyDescent="0.25">
      <c r="A301" s="7">
        <f t="shared" si="1128"/>
        <v>42666</v>
      </c>
      <c r="B301" s="8" t="str">
        <f t="shared" si="1118"/>
        <v>dom</v>
      </c>
      <c r="C301" s="8">
        <f t="shared" si="1119"/>
        <v>42</v>
      </c>
      <c r="D301" s="8">
        <f t="shared" si="1120"/>
        <v>23</v>
      </c>
      <c r="E301" s="8">
        <f t="shared" si="1121"/>
        <v>10</v>
      </c>
      <c r="F301" s="9">
        <f t="shared" si="1122"/>
        <v>2016</v>
      </c>
      <c r="G301" s="7">
        <f t="shared" si="1104"/>
        <v>42302</v>
      </c>
      <c r="H301" s="8" t="str">
        <f t="shared" si="1113"/>
        <v>dom</v>
      </c>
      <c r="I301" s="57">
        <v>9</v>
      </c>
      <c r="J301" s="10">
        <v>36</v>
      </c>
      <c r="K301" s="33">
        <f t="shared" si="1135"/>
        <v>0.25</v>
      </c>
      <c r="L301" s="11">
        <f t="shared" si="1136"/>
        <v>2.5</v>
      </c>
      <c r="M301" s="7">
        <f t="shared" si="1137"/>
        <v>42666</v>
      </c>
      <c r="N301" s="8" t="str">
        <f t="shared" si="1129"/>
        <v>dom</v>
      </c>
      <c r="O301" s="77">
        <v>0</v>
      </c>
      <c r="P301" s="16">
        <v>36</v>
      </c>
      <c r="Q301" s="33">
        <f t="shared" si="1138"/>
        <v>0</v>
      </c>
      <c r="R301" s="11">
        <f t="shared" si="1139"/>
        <v>0</v>
      </c>
      <c r="S301" s="32">
        <f t="shared" si="1123"/>
        <v>-1</v>
      </c>
      <c r="T301" s="62">
        <v>59</v>
      </c>
      <c r="U301" s="72">
        <v>0</v>
      </c>
      <c r="V301" s="68"/>
      <c r="W301" s="28" t="str">
        <f t="shared" si="1130"/>
        <v>OK</v>
      </c>
      <c r="X301" s="37">
        <f t="shared" ref="X301" si="1304">+Y301+10</f>
        <v>84</v>
      </c>
      <c r="Y301" s="37">
        <f t="shared" ref="Y301" si="1305">+Z301+10</f>
        <v>74</v>
      </c>
      <c r="Z301" s="37">
        <f t="shared" ref="Z301" si="1306">+AA301+10</f>
        <v>64</v>
      </c>
      <c r="AA301" s="37">
        <f t="shared" ref="AA301" si="1307">+AB301+10</f>
        <v>54</v>
      </c>
      <c r="AB301" s="37">
        <f t="shared" si="1144"/>
        <v>44</v>
      </c>
      <c r="AC301" s="37">
        <f t="shared" si="1145"/>
        <v>34</v>
      </c>
      <c r="AD301" s="43">
        <v>1</v>
      </c>
      <c r="AE301" s="44">
        <f t="shared" si="1146"/>
        <v>34</v>
      </c>
      <c r="AF301" s="13">
        <f t="shared" si="1147"/>
        <v>39</v>
      </c>
      <c r="AG301" s="13">
        <f t="shared" si="1148"/>
        <v>44</v>
      </c>
      <c r="AH301" s="13">
        <f t="shared" si="1149"/>
        <v>49</v>
      </c>
      <c r="AI301" s="13">
        <f t="shared" si="1150"/>
        <v>59</v>
      </c>
      <c r="AJ301" s="13">
        <f t="shared" si="1151"/>
        <v>69</v>
      </c>
    </row>
    <row r="302" spans="1:36" ht="15" x14ac:dyDescent="0.25">
      <c r="A302" s="7">
        <f t="shared" si="1128"/>
        <v>42667</v>
      </c>
      <c r="B302" s="8" t="str">
        <f t="shared" si="1118"/>
        <v>lun</v>
      </c>
      <c r="C302" s="8">
        <f t="shared" si="1119"/>
        <v>43</v>
      </c>
      <c r="D302" s="8">
        <f t="shared" si="1120"/>
        <v>24</v>
      </c>
      <c r="E302" s="8">
        <f t="shared" si="1121"/>
        <v>10</v>
      </c>
      <c r="F302" s="9">
        <f t="shared" si="1122"/>
        <v>2016</v>
      </c>
      <c r="G302" s="7">
        <f t="shared" si="1104"/>
        <v>42303</v>
      </c>
      <c r="H302" s="8" t="str">
        <f t="shared" si="1113"/>
        <v>lun</v>
      </c>
      <c r="I302" s="57">
        <v>17</v>
      </c>
      <c r="J302" s="10">
        <v>36</v>
      </c>
      <c r="K302" s="33">
        <f t="shared" si="1135"/>
        <v>0.47222222222222221</v>
      </c>
      <c r="L302" s="11">
        <f t="shared" si="1136"/>
        <v>4.7222222222222223</v>
      </c>
      <c r="M302" s="7">
        <f t="shared" si="1137"/>
        <v>42667</v>
      </c>
      <c r="N302" s="8" t="str">
        <f t="shared" si="1129"/>
        <v>lun</v>
      </c>
      <c r="O302" s="77">
        <v>1</v>
      </c>
      <c r="P302" s="16">
        <v>36</v>
      </c>
      <c r="Q302" s="33">
        <f t="shared" si="1138"/>
        <v>2.7777777777777776E-2</v>
      </c>
      <c r="R302" s="11">
        <f t="shared" si="1139"/>
        <v>0.27777777777777779</v>
      </c>
      <c r="S302" s="32">
        <f t="shared" si="1123"/>
        <v>-0.94117647058823528</v>
      </c>
      <c r="T302" s="62">
        <v>59</v>
      </c>
      <c r="U302" s="72">
        <v>0</v>
      </c>
      <c r="V302" s="68"/>
      <c r="W302" s="28" t="str">
        <f t="shared" si="1130"/>
        <v>OK</v>
      </c>
      <c r="X302" s="37">
        <f t="shared" ref="X302" si="1308">+Y302+10</f>
        <v>84.437708333333333</v>
      </c>
      <c r="Y302" s="37">
        <f t="shared" ref="Y302" si="1309">+Z302+10</f>
        <v>74.437708333333333</v>
      </c>
      <c r="Z302" s="37">
        <f t="shared" ref="Z302" si="1310">+AA302+10</f>
        <v>64.437708333333333</v>
      </c>
      <c r="AA302" s="37">
        <f t="shared" ref="AA302" si="1311">+AB302+10</f>
        <v>54.437708333333333</v>
      </c>
      <c r="AB302" s="37">
        <f t="shared" si="1144"/>
        <v>44.437708333333333</v>
      </c>
      <c r="AC302" s="37">
        <f t="shared" si="1145"/>
        <v>34.437708333333333</v>
      </c>
      <c r="AD302" s="43">
        <v>1</v>
      </c>
      <c r="AE302" s="44">
        <f t="shared" si="1146"/>
        <v>34.437708333333333</v>
      </c>
      <c r="AF302" s="13">
        <f t="shared" si="1147"/>
        <v>39.576597222222219</v>
      </c>
      <c r="AG302" s="13">
        <f t="shared" si="1148"/>
        <v>44.854374999999997</v>
      </c>
      <c r="AH302" s="13">
        <f t="shared" si="1149"/>
        <v>50.132152777777776</v>
      </c>
      <c r="AI302" s="13">
        <f t="shared" si="1150"/>
        <v>60.271041666666669</v>
      </c>
      <c r="AJ302" s="13">
        <f t="shared" si="1151"/>
        <v>70.409930555555562</v>
      </c>
    </row>
    <row r="303" spans="1:36" ht="15" x14ac:dyDescent="0.25">
      <c r="A303" s="7">
        <f t="shared" si="1128"/>
        <v>42668</v>
      </c>
      <c r="B303" s="8" t="str">
        <f t="shared" si="1118"/>
        <v>mar</v>
      </c>
      <c r="C303" s="8">
        <f t="shared" si="1119"/>
        <v>43</v>
      </c>
      <c r="D303" s="8">
        <f t="shared" si="1120"/>
        <v>25</v>
      </c>
      <c r="E303" s="8">
        <f t="shared" si="1121"/>
        <v>10</v>
      </c>
      <c r="F303" s="9">
        <f t="shared" si="1122"/>
        <v>2016</v>
      </c>
      <c r="G303" s="7">
        <f t="shared" si="1104"/>
        <v>42304</v>
      </c>
      <c r="H303" s="8" t="str">
        <f t="shared" si="1113"/>
        <v>mar</v>
      </c>
      <c r="I303" s="57">
        <v>25</v>
      </c>
      <c r="J303" s="10">
        <v>36</v>
      </c>
      <c r="K303" s="33">
        <f t="shared" si="1135"/>
        <v>0.69444444444444442</v>
      </c>
      <c r="L303" s="11">
        <f t="shared" si="1136"/>
        <v>6.9444444444444446</v>
      </c>
      <c r="M303" s="7">
        <f t="shared" si="1137"/>
        <v>42668</v>
      </c>
      <c r="N303" s="8" t="str">
        <f t="shared" si="1129"/>
        <v>mar</v>
      </c>
      <c r="O303" s="77">
        <v>0</v>
      </c>
      <c r="P303" s="16">
        <v>36</v>
      </c>
      <c r="Q303" s="33">
        <f t="shared" si="1138"/>
        <v>0</v>
      </c>
      <c r="R303" s="11">
        <f t="shared" si="1139"/>
        <v>0</v>
      </c>
      <c r="S303" s="32">
        <f t="shared" si="1123"/>
        <v>-1</v>
      </c>
      <c r="T303" s="62">
        <v>59</v>
      </c>
      <c r="U303" s="72">
        <v>0</v>
      </c>
      <c r="V303" s="68"/>
      <c r="W303" s="28" t="str">
        <f t="shared" si="1130"/>
        <v>OK</v>
      </c>
      <c r="X303" s="37">
        <f t="shared" ref="X303" si="1312">+Y303+10</f>
        <v>84</v>
      </c>
      <c r="Y303" s="37">
        <f t="shared" ref="Y303" si="1313">+Z303+10</f>
        <v>74</v>
      </c>
      <c r="Z303" s="37">
        <f t="shared" ref="Z303" si="1314">+AA303+10</f>
        <v>64</v>
      </c>
      <c r="AA303" s="37">
        <f t="shared" ref="AA303" si="1315">+AB303+10</f>
        <v>54</v>
      </c>
      <c r="AB303" s="37">
        <f t="shared" si="1144"/>
        <v>44</v>
      </c>
      <c r="AC303" s="37">
        <f t="shared" si="1145"/>
        <v>34</v>
      </c>
      <c r="AD303" s="43">
        <v>1</v>
      </c>
      <c r="AE303" s="44">
        <f t="shared" si="1146"/>
        <v>34</v>
      </c>
      <c r="AF303" s="13">
        <f t="shared" si="1147"/>
        <v>39</v>
      </c>
      <c r="AG303" s="13">
        <f t="shared" si="1148"/>
        <v>44</v>
      </c>
      <c r="AH303" s="13">
        <f t="shared" si="1149"/>
        <v>49</v>
      </c>
      <c r="AI303" s="13">
        <f t="shared" si="1150"/>
        <v>59</v>
      </c>
      <c r="AJ303" s="13">
        <f t="shared" si="1151"/>
        <v>69</v>
      </c>
    </row>
    <row r="304" spans="1:36" ht="15" x14ac:dyDescent="0.25">
      <c r="A304" s="7">
        <f t="shared" si="1128"/>
        <v>42669</v>
      </c>
      <c r="B304" s="8" t="str">
        <f t="shared" si="1118"/>
        <v>mer</v>
      </c>
      <c r="C304" s="8">
        <f t="shared" si="1119"/>
        <v>43</v>
      </c>
      <c r="D304" s="8">
        <f t="shared" si="1120"/>
        <v>26</v>
      </c>
      <c r="E304" s="8">
        <f t="shared" si="1121"/>
        <v>10</v>
      </c>
      <c r="F304" s="9">
        <f t="shared" si="1122"/>
        <v>2016</v>
      </c>
      <c r="G304" s="7">
        <f t="shared" si="1104"/>
        <v>42305</v>
      </c>
      <c r="H304" s="8" t="str">
        <f t="shared" si="1113"/>
        <v>mer</v>
      </c>
      <c r="I304" s="57">
        <v>21</v>
      </c>
      <c r="J304" s="10">
        <v>36</v>
      </c>
      <c r="K304" s="33">
        <f t="shared" si="1135"/>
        <v>0.58333333333333337</v>
      </c>
      <c r="L304" s="11">
        <f t="shared" si="1136"/>
        <v>5.8333333333333339</v>
      </c>
      <c r="M304" s="7">
        <f t="shared" si="1137"/>
        <v>42669</v>
      </c>
      <c r="N304" s="8" t="str">
        <f t="shared" si="1129"/>
        <v>mer</v>
      </c>
      <c r="O304" s="77">
        <v>0</v>
      </c>
      <c r="P304" s="16">
        <v>36</v>
      </c>
      <c r="Q304" s="33">
        <f t="shared" si="1138"/>
        <v>0</v>
      </c>
      <c r="R304" s="11">
        <f t="shared" si="1139"/>
        <v>0</v>
      </c>
      <c r="S304" s="32">
        <f t="shared" si="1123"/>
        <v>-1</v>
      </c>
      <c r="T304" s="62">
        <v>59</v>
      </c>
      <c r="U304" s="72">
        <v>0</v>
      </c>
      <c r="V304" s="68"/>
      <c r="W304" s="28" t="str">
        <f t="shared" si="1130"/>
        <v>OK</v>
      </c>
      <c r="X304" s="37">
        <f t="shared" ref="X304" si="1316">+Y304+10</f>
        <v>84</v>
      </c>
      <c r="Y304" s="37">
        <f t="shared" ref="Y304" si="1317">+Z304+10</f>
        <v>74</v>
      </c>
      <c r="Z304" s="37">
        <f t="shared" ref="Z304" si="1318">+AA304+10</f>
        <v>64</v>
      </c>
      <c r="AA304" s="37">
        <f t="shared" ref="AA304" si="1319">+AB304+10</f>
        <v>54</v>
      </c>
      <c r="AB304" s="37">
        <f t="shared" si="1144"/>
        <v>44</v>
      </c>
      <c r="AC304" s="37">
        <f t="shared" si="1145"/>
        <v>34</v>
      </c>
      <c r="AD304" s="43">
        <v>1</v>
      </c>
      <c r="AE304" s="44">
        <f t="shared" si="1146"/>
        <v>34</v>
      </c>
      <c r="AF304" s="13">
        <f t="shared" si="1147"/>
        <v>39</v>
      </c>
      <c r="AG304" s="13">
        <f t="shared" si="1148"/>
        <v>44</v>
      </c>
      <c r="AH304" s="13">
        <f t="shared" si="1149"/>
        <v>49</v>
      </c>
      <c r="AI304" s="13">
        <f t="shared" si="1150"/>
        <v>59</v>
      </c>
      <c r="AJ304" s="13">
        <f t="shared" si="1151"/>
        <v>69</v>
      </c>
    </row>
    <row r="305" spans="1:36" ht="15" x14ac:dyDescent="0.25">
      <c r="A305" s="7">
        <f t="shared" si="1128"/>
        <v>42670</v>
      </c>
      <c r="B305" s="8" t="str">
        <f t="shared" si="1118"/>
        <v>gio</v>
      </c>
      <c r="C305" s="8">
        <f t="shared" si="1119"/>
        <v>43</v>
      </c>
      <c r="D305" s="8">
        <f t="shared" si="1120"/>
        <v>27</v>
      </c>
      <c r="E305" s="8">
        <f t="shared" si="1121"/>
        <v>10</v>
      </c>
      <c r="F305" s="9">
        <f t="shared" si="1122"/>
        <v>2016</v>
      </c>
      <c r="G305" s="7">
        <f t="shared" si="1104"/>
        <v>42306</v>
      </c>
      <c r="H305" s="8" t="str">
        <f t="shared" si="1113"/>
        <v>gio</v>
      </c>
      <c r="I305" s="57">
        <v>14</v>
      </c>
      <c r="J305" s="10">
        <v>36</v>
      </c>
      <c r="K305" s="33">
        <f t="shared" si="1135"/>
        <v>0.3888888888888889</v>
      </c>
      <c r="L305" s="11">
        <f t="shared" si="1136"/>
        <v>3.8888888888888888</v>
      </c>
      <c r="M305" s="7">
        <f t="shared" si="1137"/>
        <v>42670</v>
      </c>
      <c r="N305" s="8" t="str">
        <f t="shared" si="1129"/>
        <v>gio</v>
      </c>
      <c r="O305" s="77">
        <v>0</v>
      </c>
      <c r="P305" s="16">
        <v>36</v>
      </c>
      <c r="Q305" s="33">
        <f t="shared" si="1138"/>
        <v>0</v>
      </c>
      <c r="R305" s="11">
        <f t="shared" si="1139"/>
        <v>0</v>
      </c>
      <c r="S305" s="32">
        <f t="shared" si="1123"/>
        <v>-1</v>
      </c>
      <c r="T305" s="62">
        <v>59</v>
      </c>
      <c r="U305" s="72">
        <v>0</v>
      </c>
      <c r="V305" s="68"/>
      <c r="W305" s="28" t="str">
        <f t="shared" si="1130"/>
        <v>OK</v>
      </c>
      <c r="X305" s="37">
        <f t="shared" ref="X305" si="1320">+Y305+10</f>
        <v>84</v>
      </c>
      <c r="Y305" s="37">
        <f t="shared" ref="Y305" si="1321">+Z305+10</f>
        <v>74</v>
      </c>
      <c r="Z305" s="37">
        <f t="shared" ref="Z305" si="1322">+AA305+10</f>
        <v>64</v>
      </c>
      <c r="AA305" s="37">
        <f t="shared" ref="AA305" si="1323">+AB305+10</f>
        <v>54</v>
      </c>
      <c r="AB305" s="37">
        <f t="shared" si="1144"/>
        <v>44</v>
      </c>
      <c r="AC305" s="37">
        <f t="shared" si="1145"/>
        <v>34</v>
      </c>
      <c r="AD305" s="43">
        <v>1</v>
      </c>
      <c r="AE305" s="44">
        <f t="shared" si="1146"/>
        <v>34</v>
      </c>
      <c r="AF305" s="13">
        <f t="shared" si="1147"/>
        <v>39</v>
      </c>
      <c r="AG305" s="13">
        <f t="shared" si="1148"/>
        <v>44</v>
      </c>
      <c r="AH305" s="13">
        <f t="shared" si="1149"/>
        <v>49</v>
      </c>
      <c r="AI305" s="13">
        <f t="shared" si="1150"/>
        <v>59</v>
      </c>
      <c r="AJ305" s="13">
        <f t="shared" si="1151"/>
        <v>69</v>
      </c>
    </row>
    <row r="306" spans="1:36" ht="15" x14ac:dyDescent="0.25">
      <c r="A306" s="7">
        <f t="shared" si="1128"/>
        <v>42671</v>
      </c>
      <c r="B306" s="8" t="str">
        <f t="shared" si="1118"/>
        <v>ven</v>
      </c>
      <c r="C306" s="8">
        <f t="shared" si="1119"/>
        <v>43</v>
      </c>
      <c r="D306" s="8">
        <f t="shared" si="1120"/>
        <v>28</v>
      </c>
      <c r="E306" s="8">
        <f t="shared" si="1121"/>
        <v>10</v>
      </c>
      <c r="F306" s="9">
        <f t="shared" si="1122"/>
        <v>2016</v>
      </c>
      <c r="G306" s="7">
        <f t="shared" si="1104"/>
        <v>42307</v>
      </c>
      <c r="H306" s="8" t="str">
        <f t="shared" si="1113"/>
        <v>ven</v>
      </c>
      <c r="I306" s="57">
        <v>4</v>
      </c>
      <c r="J306" s="10">
        <v>36</v>
      </c>
      <c r="K306" s="33">
        <f t="shared" si="1135"/>
        <v>0.1111111111111111</v>
      </c>
      <c r="L306" s="11">
        <f t="shared" si="1136"/>
        <v>1.1111111111111112</v>
      </c>
      <c r="M306" s="7">
        <f t="shared" si="1137"/>
        <v>42671</v>
      </c>
      <c r="N306" s="8" t="str">
        <f t="shared" si="1129"/>
        <v>ven</v>
      </c>
      <c r="O306" s="77">
        <v>1</v>
      </c>
      <c r="P306" s="16">
        <v>36</v>
      </c>
      <c r="Q306" s="33">
        <f t="shared" si="1138"/>
        <v>2.7777777777777776E-2</v>
      </c>
      <c r="R306" s="11">
        <f t="shared" si="1139"/>
        <v>0.27777777777777779</v>
      </c>
      <c r="S306" s="32">
        <f t="shared" si="1123"/>
        <v>-0.75</v>
      </c>
      <c r="T306" s="62">
        <v>59</v>
      </c>
      <c r="U306" s="72">
        <v>0</v>
      </c>
      <c r="V306" s="68"/>
      <c r="W306" s="28" t="str">
        <f t="shared" si="1130"/>
        <v>OK</v>
      </c>
      <c r="X306" s="37">
        <f t="shared" ref="X306" si="1324">+Y306+10</f>
        <v>84.437708333333333</v>
      </c>
      <c r="Y306" s="37">
        <f t="shared" ref="Y306" si="1325">+Z306+10</f>
        <v>74.437708333333333</v>
      </c>
      <c r="Z306" s="37">
        <f t="shared" ref="Z306" si="1326">+AA306+10</f>
        <v>64.437708333333333</v>
      </c>
      <c r="AA306" s="37">
        <f t="shared" ref="AA306" si="1327">+AB306+10</f>
        <v>54.437708333333333</v>
      </c>
      <c r="AB306" s="37">
        <f t="shared" si="1144"/>
        <v>44.437708333333333</v>
      </c>
      <c r="AC306" s="37">
        <f t="shared" si="1145"/>
        <v>34.437708333333333</v>
      </c>
      <c r="AD306" s="43">
        <v>1</v>
      </c>
      <c r="AE306" s="44">
        <f t="shared" si="1146"/>
        <v>34.437708333333333</v>
      </c>
      <c r="AF306" s="13">
        <f t="shared" si="1147"/>
        <v>39.576597222222219</v>
      </c>
      <c r="AG306" s="13">
        <f t="shared" si="1148"/>
        <v>44.854374999999997</v>
      </c>
      <c r="AH306" s="13">
        <f t="shared" si="1149"/>
        <v>50.132152777777776</v>
      </c>
      <c r="AI306" s="13">
        <f t="shared" si="1150"/>
        <v>60.271041666666669</v>
      </c>
      <c r="AJ306" s="13">
        <f t="shared" si="1151"/>
        <v>70.409930555555562</v>
      </c>
    </row>
    <row r="307" spans="1:36" ht="15" x14ac:dyDescent="0.25">
      <c r="A307" s="7">
        <f t="shared" si="1128"/>
        <v>42672</v>
      </c>
      <c r="B307" s="8" t="str">
        <f t="shared" si="1118"/>
        <v>sab</v>
      </c>
      <c r="C307" s="8">
        <f t="shared" si="1119"/>
        <v>43</v>
      </c>
      <c r="D307" s="8">
        <f t="shared" si="1120"/>
        <v>29</v>
      </c>
      <c r="E307" s="8">
        <f t="shared" si="1121"/>
        <v>10</v>
      </c>
      <c r="F307" s="9">
        <f t="shared" si="1122"/>
        <v>2016</v>
      </c>
      <c r="G307" s="7">
        <f t="shared" si="1104"/>
        <v>42308</v>
      </c>
      <c r="H307" s="8" t="str">
        <f t="shared" si="1113"/>
        <v>sab</v>
      </c>
      <c r="I307" s="57">
        <v>18</v>
      </c>
      <c r="J307" s="10">
        <v>36</v>
      </c>
      <c r="K307" s="33">
        <f t="shared" si="1135"/>
        <v>0.5</v>
      </c>
      <c r="L307" s="11">
        <f t="shared" si="1136"/>
        <v>5</v>
      </c>
      <c r="M307" s="7">
        <f t="shared" si="1137"/>
        <v>42672</v>
      </c>
      <c r="N307" s="8" t="str">
        <f t="shared" si="1129"/>
        <v>sab</v>
      </c>
      <c r="O307" s="77">
        <v>1</v>
      </c>
      <c r="P307" s="16">
        <v>36</v>
      </c>
      <c r="Q307" s="33">
        <f t="shared" si="1138"/>
        <v>2.7777777777777776E-2</v>
      </c>
      <c r="R307" s="11">
        <f t="shared" si="1139"/>
        <v>0.27777777777777779</v>
      </c>
      <c r="S307" s="32">
        <f t="shared" si="1123"/>
        <v>-0.94444444444444442</v>
      </c>
      <c r="T307" s="62">
        <v>59</v>
      </c>
      <c r="U307" s="72">
        <v>0</v>
      </c>
      <c r="V307" s="68"/>
      <c r="W307" s="28" t="str">
        <f t="shared" si="1130"/>
        <v>OK</v>
      </c>
      <c r="X307" s="37">
        <f t="shared" ref="X307" si="1328">+Y307+10</f>
        <v>84.437708333333333</v>
      </c>
      <c r="Y307" s="37">
        <f t="shared" ref="Y307" si="1329">+Z307+10</f>
        <v>74.437708333333333</v>
      </c>
      <c r="Z307" s="37">
        <f t="shared" ref="Z307" si="1330">+AA307+10</f>
        <v>64.437708333333333</v>
      </c>
      <c r="AA307" s="37">
        <f t="shared" ref="AA307" si="1331">+AB307+10</f>
        <v>54.437708333333333</v>
      </c>
      <c r="AB307" s="37">
        <f t="shared" si="1144"/>
        <v>44.437708333333333</v>
      </c>
      <c r="AC307" s="37">
        <f t="shared" si="1145"/>
        <v>34.437708333333333</v>
      </c>
      <c r="AD307" s="43">
        <v>1</v>
      </c>
      <c r="AE307" s="44">
        <f t="shared" si="1146"/>
        <v>34.437708333333333</v>
      </c>
      <c r="AF307" s="13">
        <f t="shared" si="1147"/>
        <v>39.576597222222219</v>
      </c>
      <c r="AG307" s="13">
        <f t="shared" si="1148"/>
        <v>44.854374999999997</v>
      </c>
      <c r="AH307" s="13">
        <f t="shared" si="1149"/>
        <v>50.132152777777776</v>
      </c>
      <c r="AI307" s="13">
        <f t="shared" si="1150"/>
        <v>60.271041666666669</v>
      </c>
      <c r="AJ307" s="13">
        <f t="shared" si="1151"/>
        <v>70.409930555555562</v>
      </c>
    </row>
    <row r="308" spans="1:36" ht="15" x14ac:dyDescent="0.25">
      <c r="A308" s="7">
        <f t="shared" si="1128"/>
        <v>42673</v>
      </c>
      <c r="B308" s="8" t="str">
        <f t="shared" si="1118"/>
        <v>dom</v>
      </c>
      <c r="C308" s="8">
        <f t="shared" si="1119"/>
        <v>43</v>
      </c>
      <c r="D308" s="8">
        <f t="shared" si="1120"/>
        <v>30</v>
      </c>
      <c r="E308" s="8">
        <f t="shared" si="1121"/>
        <v>10</v>
      </c>
      <c r="F308" s="9">
        <f t="shared" si="1122"/>
        <v>2016</v>
      </c>
      <c r="G308" s="7">
        <f t="shared" si="1104"/>
        <v>42309</v>
      </c>
      <c r="H308" s="8" t="str">
        <f t="shared" si="1113"/>
        <v>dom</v>
      </c>
      <c r="I308" s="57">
        <v>14</v>
      </c>
      <c r="J308" s="10">
        <v>36</v>
      </c>
      <c r="K308" s="33">
        <f t="shared" si="1135"/>
        <v>0.3888888888888889</v>
      </c>
      <c r="L308" s="11">
        <f t="shared" si="1136"/>
        <v>3.8888888888888888</v>
      </c>
      <c r="M308" s="7">
        <f t="shared" si="1137"/>
        <v>42673</v>
      </c>
      <c r="N308" s="8" t="str">
        <f t="shared" si="1129"/>
        <v>dom</v>
      </c>
      <c r="O308" s="77">
        <v>1</v>
      </c>
      <c r="P308" s="16">
        <v>36</v>
      </c>
      <c r="Q308" s="33">
        <f t="shared" si="1138"/>
        <v>2.7777777777777776E-2</v>
      </c>
      <c r="R308" s="11">
        <f t="shared" si="1139"/>
        <v>0.27777777777777779</v>
      </c>
      <c r="S308" s="32">
        <f t="shared" si="1123"/>
        <v>-0.9285714285714286</v>
      </c>
      <c r="T308" s="62">
        <v>59</v>
      </c>
      <c r="U308" s="72">
        <v>0</v>
      </c>
      <c r="V308" s="68"/>
      <c r="W308" s="28" t="str">
        <f t="shared" si="1130"/>
        <v>OK</v>
      </c>
      <c r="X308" s="37">
        <f t="shared" ref="X308" si="1332">+Y308+10</f>
        <v>84.437708333333333</v>
      </c>
      <c r="Y308" s="37">
        <f t="shared" ref="Y308" si="1333">+Z308+10</f>
        <v>74.437708333333333</v>
      </c>
      <c r="Z308" s="37">
        <f t="shared" ref="Z308" si="1334">+AA308+10</f>
        <v>64.437708333333333</v>
      </c>
      <c r="AA308" s="37">
        <f t="shared" ref="AA308" si="1335">+AB308+10</f>
        <v>54.437708333333333</v>
      </c>
      <c r="AB308" s="37">
        <f t="shared" si="1144"/>
        <v>44.437708333333333</v>
      </c>
      <c r="AC308" s="37">
        <f t="shared" si="1145"/>
        <v>34.437708333333333</v>
      </c>
      <c r="AD308" s="43">
        <v>1</v>
      </c>
      <c r="AE308" s="44">
        <f t="shared" si="1146"/>
        <v>34.437708333333333</v>
      </c>
      <c r="AF308" s="13">
        <f t="shared" si="1147"/>
        <v>39.576597222222219</v>
      </c>
      <c r="AG308" s="13">
        <f t="shared" si="1148"/>
        <v>44.854374999999997</v>
      </c>
      <c r="AH308" s="13">
        <f t="shared" si="1149"/>
        <v>50.132152777777776</v>
      </c>
      <c r="AI308" s="13">
        <f t="shared" si="1150"/>
        <v>60.271041666666669</v>
      </c>
      <c r="AJ308" s="13">
        <f t="shared" si="1151"/>
        <v>70.409930555555562</v>
      </c>
    </row>
    <row r="309" spans="1:36" ht="15" x14ac:dyDescent="0.25">
      <c r="A309" s="7">
        <f t="shared" si="1128"/>
        <v>42674</v>
      </c>
      <c r="B309" s="8" t="str">
        <f t="shared" si="1118"/>
        <v>lun</v>
      </c>
      <c r="C309" s="8">
        <f t="shared" si="1119"/>
        <v>44</v>
      </c>
      <c r="D309" s="8">
        <f t="shared" si="1120"/>
        <v>31</v>
      </c>
      <c r="E309" s="8">
        <f t="shared" si="1121"/>
        <v>10</v>
      </c>
      <c r="F309" s="9">
        <f t="shared" si="1122"/>
        <v>2016</v>
      </c>
      <c r="G309" s="7">
        <f t="shared" si="1104"/>
        <v>42310</v>
      </c>
      <c r="H309" s="8" t="str">
        <f t="shared" si="1113"/>
        <v>lun</v>
      </c>
      <c r="I309" s="57">
        <v>11</v>
      </c>
      <c r="J309" s="10">
        <v>36</v>
      </c>
      <c r="K309" s="33">
        <f t="shared" si="1135"/>
        <v>0.30555555555555558</v>
      </c>
      <c r="L309" s="11">
        <f t="shared" si="1136"/>
        <v>3.0555555555555558</v>
      </c>
      <c r="M309" s="7">
        <f t="shared" si="1137"/>
        <v>42674</v>
      </c>
      <c r="N309" s="8" t="str">
        <f t="shared" si="1129"/>
        <v>lun</v>
      </c>
      <c r="O309" s="77">
        <v>1</v>
      </c>
      <c r="P309" s="16">
        <v>36</v>
      </c>
      <c r="Q309" s="33">
        <f t="shared" si="1138"/>
        <v>2.7777777777777776E-2</v>
      </c>
      <c r="R309" s="11">
        <f t="shared" si="1139"/>
        <v>0.27777777777777779</v>
      </c>
      <c r="S309" s="32">
        <f t="shared" si="1123"/>
        <v>-0.90909090909090917</v>
      </c>
      <c r="T309" s="62">
        <v>49</v>
      </c>
      <c r="U309" s="72">
        <v>0</v>
      </c>
      <c r="V309" s="68"/>
      <c r="W309" s="28" t="str">
        <f t="shared" si="1130"/>
        <v>OK</v>
      </c>
      <c r="X309" s="37">
        <f t="shared" ref="X309" si="1336">+Y309+10</f>
        <v>84.437708333333333</v>
      </c>
      <c r="Y309" s="37">
        <f t="shared" ref="Y309" si="1337">+Z309+10</f>
        <v>74.437708333333333</v>
      </c>
      <c r="Z309" s="37">
        <f t="shared" ref="Z309" si="1338">+AA309+10</f>
        <v>64.437708333333333</v>
      </c>
      <c r="AA309" s="37">
        <f t="shared" ref="AA309" si="1339">+AB309+10</f>
        <v>54.437708333333333</v>
      </c>
      <c r="AB309" s="37">
        <f t="shared" si="1144"/>
        <v>44.437708333333333</v>
      </c>
      <c r="AC309" s="37">
        <f t="shared" si="1145"/>
        <v>34.437708333333333</v>
      </c>
      <c r="AD309" s="43">
        <v>1</v>
      </c>
      <c r="AE309" s="44">
        <f t="shared" si="1146"/>
        <v>34.437708333333333</v>
      </c>
      <c r="AF309" s="13">
        <f t="shared" si="1147"/>
        <v>39.576597222222219</v>
      </c>
      <c r="AG309" s="13">
        <f t="shared" si="1148"/>
        <v>44.854374999999997</v>
      </c>
      <c r="AH309" s="13">
        <f t="shared" si="1149"/>
        <v>50.132152777777776</v>
      </c>
      <c r="AI309" s="13">
        <f t="shared" si="1150"/>
        <v>60.271041666666669</v>
      </c>
      <c r="AJ309" s="13">
        <f t="shared" si="1151"/>
        <v>70.409930555555562</v>
      </c>
    </row>
    <row r="310" spans="1:36" ht="15" x14ac:dyDescent="0.25">
      <c r="A310" s="7">
        <f t="shared" si="1128"/>
        <v>42675</v>
      </c>
      <c r="B310" s="8" t="str">
        <f t="shared" si="1118"/>
        <v>mar</v>
      </c>
      <c r="C310" s="8">
        <f t="shared" si="1119"/>
        <v>44</v>
      </c>
      <c r="D310" s="8">
        <f t="shared" si="1120"/>
        <v>1</v>
      </c>
      <c r="E310" s="8">
        <f t="shared" si="1121"/>
        <v>11</v>
      </c>
      <c r="F310" s="9">
        <f t="shared" si="1122"/>
        <v>2016</v>
      </c>
      <c r="G310" s="7">
        <f t="shared" si="1104"/>
        <v>42311</v>
      </c>
      <c r="H310" s="8" t="str">
        <f t="shared" si="1113"/>
        <v>mar</v>
      </c>
      <c r="I310" s="57">
        <v>9</v>
      </c>
      <c r="J310" s="10">
        <v>36</v>
      </c>
      <c r="K310" s="33">
        <f t="shared" si="1135"/>
        <v>0.25</v>
      </c>
      <c r="L310" s="11">
        <f t="shared" si="1136"/>
        <v>2.5</v>
      </c>
      <c r="M310" s="7">
        <f t="shared" si="1137"/>
        <v>42675</v>
      </c>
      <c r="N310" s="8" t="str">
        <f t="shared" si="1129"/>
        <v>mar</v>
      </c>
      <c r="O310" s="77">
        <v>0</v>
      </c>
      <c r="P310" s="16">
        <v>36</v>
      </c>
      <c r="Q310" s="33">
        <f t="shared" si="1138"/>
        <v>0</v>
      </c>
      <c r="R310" s="11">
        <f t="shared" si="1139"/>
        <v>0</v>
      </c>
      <c r="S310" s="32">
        <f t="shared" si="1123"/>
        <v>-1</v>
      </c>
      <c r="T310" s="62">
        <v>49</v>
      </c>
      <c r="U310" s="72">
        <v>0</v>
      </c>
      <c r="V310" s="68"/>
      <c r="W310" s="28" t="str">
        <f t="shared" si="1130"/>
        <v>OK</v>
      </c>
      <c r="X310" s="37">
        <f t="shared" ref="X310" si="1340">+Y310+10</f>
        <v>84</v>
      </c>
      <c r="Y310" s="37">
        <f t="shared" ref="Y310" si="1341">+Z310+10</f>
        <v>74</v>
      </c>
      <c r="Z310" s="37">
        <f t="shared" ref="Z310" si="1342">+AA310+10</f>
        <v>64</v>
      </c>
      <c r="AA310" s="37">
        <f t="shared" ref="AA310" si="1343">+AB310+10</f>
        <v>54</v>
      </c>
      <c r="AB310" s="37">
        <f t="shared" si="1144"/>
        <v>44</v>
      </c>
      <c r="AC310" s="37">
        <f t="shared" si="1145"/>
        <v>34</v>
      </c>
      <c r="AD310" s="43">
        <v>1</v>
      </c>
      <c r="AE310" s="44">
        <f t="shared" si="1146"/>
        <v>34</v>
      </c>
      <c r="AF310" s="13">
        <f t="shared" si="1147"/>
        <v>39</v>
      </c>
      <c r="AG310" s="13">
        <f t="shared" si="1148"/>
        <v>44</v>
      </c>
      <c r="AH310" s="13">
        <f t="shared" si="1149"/>
        <v>49</v>
      </c>
      <c r="AI310" s="13">
        <f t="shared" si="1150"/>
        <v>59</v>
      </c>
      <c r="AJ310" s="13">
        <f t="shared" si="1151"/>
        <v>69</v>
      </c>
    </row>
    <row r="311" spans="1:36" ht="15" x14ac:dyDescent="0.25">
      <c r="A311" s="7">
        <f t="shared" si="1128"/>
        <v>42676</v>
      </c>
      <c r="B311" s="8" t="str">
        <f t="shared" si="1118"/>
        <v>mer</v>
      </c>
      <c r="C311" s="8">
        <f t="shared" si="1119"/>
        <v>44</v>
      </c>
      <c r="D311" s="8">
        <f t="shared" si="1120"/>
        <v>2</v>
      </c>
      <c r="E311" s="8">
        <f t="shared" si="1121"/>
        <v>11</v>
      </c>
      <c r="F311" s="9">
        <f t="shared" si="1122"/>
        <v>2016</v>
      </c>
      <c r="G311" s="7">
        <f t="shared" si="1104"/>
        <v>42312</v>
      </c>
      <c r="H311" s="8" t="str">
        <f t="shared" si="1113"/>
        <v>mer</v>
      </c>
      <c r="I311" s="57">
        <v>12</v>
      </c>
      <c r="J311" s="10">
        <v>36</v>
      </c>
      <c r="K311" s="33">
        <f t="shared" si="1135"/>
        <v>0.33333333333333331</v>
      </c>
      <c r="L311" s="11">
        <f t="shared" si="1136"/>
        <v>3.333333333333333</v>
      </c>
      <c r="M311" s="7">
        <f t="shared" si="1137"/>
        <v>42676</v>
      </c>
      <c r="N311" s="8" t="str">
        <f t="shared" si="1129"/>
        <v>mer</v>
      </c>
      <c r="O311" s="77">
        <v>0</v>
      </c>
      <c r="P311" s="16">
        <v>36</v>
      </c>
      <c r="Q311" s="33">
        <f t="shared" si="1138"/>
        <v>0</v>
      </c>
      <c r="R311" s="11">
        <f t="shared" si="1139"/>
        <v>0</v>
      </c>
      <c r="S311" s="32">
        <f t="shared" si="1123"/>
        <v>-1</v>
      </c>
      <c r="T311" s="62">
        <v>49</v>
      </c>
      <c r="U311" s="72">
        <v>0</v>
      </c>
      <c r="V311" s="68"/>
      <c r="W311" s="28" t="str">
        <f t="shared" si="1130"/>
        <v>OK</v>
      </c>
      <c r="X311" s="37">
        <f t="shared" ref="X311" si="1344">+Y311+10</f>
        <v>84</v>
      </c>
      <c r="Y311" s="37">
        <f t="shared" ref="Y311" si="1345">+Z311+10</f>
        <v>74</v>
      </c>
      <c r="Z311" s="37">
        <f t="shared" ref="Z311" si="1346">+AA311+10</f>
        <v>64</v>
      </c>
      <c r="AA311" s="37">
        <f t="shared" ref="AA311" si="1347">+AB311+10</f>
        <v>54</v>
      </c>
      <c r="AB311" s="37">
        <f t="shared" si="1144"/>
        <v>44</v>
      </c>
      <c r="AC311" s="37">
        <f t="shared" si="1145"/>
        <v>34</v>
      </c>
      <c r="AD311" s="43">
        <v>1</v>
      </c>
      <c r="AE311" s="44">
        <f t="shared" si="1146"/>
        <v>34</v>
      </c>
      <c r="AF311" s="13">
        <f t="shared" si="1147"/>
        <v>39</v>
      </c>
      <c r="AG311" s="13">
        <f t="shared" si="1148"/>
        <v>44</v>
      </c>
      <c r="AH311" s="13">
        <f t="shared" si="1149"/>
        <v>49</v>
      </c>
      <c r="AI311" s="13">
        <f t="shared" si="1150"/>
        <v>59</v>
      </c>
      <c r="AJ311" s="13">
        <f t="shared" si="1151"/>
        <v>69</v>
      </c>
    </row>
    <row r="312" spans="1:36" ht="15" x14ac:dyDescent="0.25">
      <c r="A312" s="7">
        <f t="shared" si="1128"/>
        <v>42677</v>
      </c>
      <c r="B312" s="8" t="str">
        <f t="shared" si="1118"/>
        <v>gio</v>
      </c>
      <c r="C312" s="8">
        <f t="shared" si="1119"/>
        <v>44</v>
      </c>
      <c r="D312" s="8">
        <f t="shared" si="1120"/>
        <v>3</v>
      </c>
      <c r="E312" s="8">
        <f t="shared" si="1121"/>
        <v>11</v>
      </c>
      <c r="F312" s="9">
        <f t="shared" si="1122"/>
        <v>2016</v>
      </c>
      <c r="G312" s="7">
        <f t="shared" si="1104"/>
        <v>42313</v>
      </c>
      <c r="H312" s="8" t="str">
        <f t="shared" si="1113"/>
        <v>gio</v>
      </c>
      <c r="I312" s="57">
        <v>10</v>
      </c>
      <c r="J312" s="10">
        <v>36</v>
      </c>
      <c r="K312" s="33">
        <f t="shared" si="1135"/>
        <v>0.27777777777777779</v>
      </c>
      <c r="L312" s="11">
        <f t="shared" si="1136"/>
        <v>2.7777777777777777</v>
      </c>
      <c r="M312" s="7">
        <f t="shared" si="1137"/>
        <v>42677</v>
      </c>
      <c r="N312" s="8" t="str">
        <f t="shared" si="1129"/>
        <v>gio</v>
      </c>
      <c r="O312" s="77">
        <v>0</v>
      </c>
      <c r="P312" s="16">
        <v>36</v>
      </c>
      <c r="Q312" s="33">
        <f t="shared" si="1138"/>
        <v>0</v>
      </c>
      <c r="R312" s="11">
        <f t="shared" si="1139"/>
        <v>0</v>
      </c>
      <c r="S312" s="32">
        <f t="shared" si="1123"/>
        <v>-1</v>
      </c>
      <c r="T312" s="62">
        <v>49</v>
      </c>
      <c r="U312" s="72">
        <v>0</v>
      </c>
      <c r="V312" s="68"/>
      <c r="W312" s="28" t="str">
        <f t="shared" si="1130"/>
        <v>OK</v>
      </c>
      <c r="X312" s="37">
        <f t="shared" ref="X312" si="1348">+Y312+10</f>
        <v>84</v>
      </c>
      <c r="Y312" s="37">
        <f t="shared" ref="Y312" si="1349">+Z312+10</f>
        <v>74</v>
      </c>
      <c r="Z312" s="37">
        <f t="shared" ref="Z312" si="1350">+AA312+10</f>
        <v>64</v>
      </c>
      <c r="AA312" s="37">
        <f t="shared" ref="AA312" si="1351">+AB312+10</f>
        <v>54</v>
      </c>
      <c r="AB312" s="37">
        <f t="shared" si="1144"/>
        <v>44</v>
      </c>
      <c r="AC312" s="37">
        <f t="shared" si="1145"/>
        <v>34</v>
      </c>
      <c r="AD312" s="43">
        <v>1</v>
      </c>
      <c r="AE312" s="44">
        <f t="shared" si="1146"/>
        <v>34</v>
      </c>
      <c r="AF312" s="13">
        <f t="shared" si="1147"/>
        <v>39</v>
      </c>
      <c r="AG312" s="13">
        <f t="shared" si="1148"/>
        <v>44</v>
      </c>
      <c r="AH312" s="13">
        <f t="shared" si="1149"/>
        <v>49</v>
      </c>
      <c r="AI312" s="13">
        <f t="shared" si="1150"/>
        <v>59</v>
      </c>
      <c r="AJ312" s="13">
        <f t="shared" si="1151"/>
        <v>69</v>
      </c>
    </row>
    <row r="313" spans="1:36" ht="15" x14ac:dyDescent="0.25">
      <c r="A313" s="7">
        <f t="shared" si="1128"/>
        <v>42678</v>
      </c>
      <c r="B313" s="8" t="str">
        <f t="shared" si="1118"/>
        <v>ven</v>
      </c>
      <c r="C313" s="8">
        <f t="shared" si="1119"/>
        <v>44</v>
      </c>
      <c r="D313" s="8">
        <f t="shared" si="1120"/>
        <v>4</v>
      </c>
      <c r="E313" s="8">
        <f t="shared" si="1121"/>
        <v>11</v>
      </c>
      <c r="F313" s="9">
        <f t="shared" si="1122"/>
        <v>2016</v>
      </c>
      <c r="G313" s="7">
        <f t="shared" si="1104"/>
        <v>42314</v>
      </c>
      <c r="H313" s="8" t="str">
        <f t="shared" si="1113"/>
        <v>ven</v>
      </c>
      <c r="I313" s="57">
        <v>11</v>
      </c>
      <c r="J313" s="10">
        <v>36</v>
      </c>
      <c r="K313" s="33">
        <f t="shared" si="1135"/>
        <v>0.30555555555555558</v>
      </c>
      <c r="L313" s="11">
        <f t="shared" si="1136"/>
        <v>3.0555555555555558</v>
      </c>
      <c r="M313" s="7">
        <f t="shared" si="1137"/>
        <v>42678</v>
      </c>
      <c r="N313" s="8" t="str">
        <f t="shared" si="1129"/>
        <v>ven</v>
      </c>
      <c r="O313" s="77">
        <v>0</v>
      </c>
      <c r="P313" s="16">
        <v>36</v>
      </c>
      <c r="Q313" s="33">
        <f t="shared" si="1138"/>
        <v>0</v>
      </c>
      <c r="R313" s="11">
        <f t="shared" si="1139"/>
        <v>0</v>
      </c>
      <c r="S313" s="32">
        <f t="shared" si="1123"/>
        <v>-1</v>
      </c>
      <c r="T313" s="62">
        <v>49</v>
      </c>
      <c r="U313" s="72">
        <v>0</v>
      </c>
      <c r="V313" s="68"/>
      <c r="W313" s="28" t="str">
        <f t="shared" si="1130"/>
        <v>OK</v>
      </c>
      <c r="X313" s="37">
        <f t="shared" ref="X313" si="1352">+Y313+10</f>
        <v>84</v>
      </c>
      <c r="Y313" s="37">
        <f t="shared" ref="Y313" si="1353">+Z313+10</f>
        <v>74</v>
      </c>
      <c r="Z313" s="37">
        <f t="shared" ref="Z313" si="1354">+AA313+10</f>
        <v>64</v>
      </c>
      <c r="AA313" s="37">
        <f t="shared" ref="AA313" si="1355">+AB313+10</f>
        <v>54</v>
      </c>
      <c r="AB313" s="37">
        <f t="shared" si="1144"/>
        <v>44</v>
      </c>
      <c r="AC313" s="37">
        <f t="shared" si="1145"/>
        <v>34</v>
      </c>
      <c r="AD313" s="43">
        <v>1</v>
      </c>
      <c r="AE313" s="44">
        <f t="shared" si="1146"/>
        <v>34</v>
      </c>
      <c r="AF313" s="13">
        <f t="shared" si="1147"/>
        <v>39</v>
      </c>
      <c r="AG313" s="13">
        <f t="shared" si="1148"/>
        <v>44</v>
      </c>
      <c r="AH313" s="13">
        <f t="shared" si="1149"/>
        <v>49</v>
      </c>
      <c r="AI313" s="13">
        <f t="shared" si="1150"/>
        <v>59</v>
      </c>
      <c r="AJ313" s="13">
        <f t="shared" si="1151"/>
        <v>69</v>
      </c>
    </row>
    <row r="314" spans="1:36" ht="15" x14ac:dyDescent="0.25">
      <c r="A314" s="7">
        <f t="shared" si="1128"/>
        <v>42679</v>
      </c>
      <c r="B314" s="8" t="str">
        <f t="shared" si="1118"/>
        <v>sab</v>
      </c>
      <c r="C314" s="8">
        <f t="shared" si="1119"/>
        <v>44</v>
      </c>
      <c r="D314" s="8">
        <f t="shared" si="1120"/>
        <v>5</v>
      </c>
      <c r="E314" s="8">
        <f t="shared" si="1121"/>
        <v>11</v>
      </c>
      <c r="F314" s="9">
        <f t="shared" si="1122"/>
        <v>2016</v>
      </c>
      <c r="G314" s="7">
        <f t="shared" si="1104"/>
        <v>42315</v>
      </c>
      <c r="H314" s="8" t="str">
        <f t="shared" si="1113"/>
        <v>sab</v>
      </c>
      <c r="I314" s="57">
        <v>22</v>
      </c>
      <c r="J314" s="10">
        <v>36</v>
      </c>
      <c r="K314" s="33">
        <f t="shared" si="1135"/>
        <v>0.61111111111111116</v>
      </c>
      <c r="L314" s="11">
        <f t="shared" si="1136"/>
        <v>6.1111111111111116</v>
      </c>
      <c r="M314" s="7">
        <f t="shared" si="1137"/>
        <v>42679</v>
      </c>
      <c r="N314" s="8" t="str">
        <f t="shared" si="1129"/>
        <v>sab</v>
      </c>
      <c r="O314" s="77">
        <v>1</v>
      </c>
      <c r="P314" s="16">
        <v>36</v>
      </c>
      <c r="Q314" s="33">
        <f t="shared" si="1138"/>
        <v>2.7777777777777776E-2</v>
      </c>
      <c r="R314" s="11">
        <f t="shared" si="1139"/>
        <v>0.27777777777777779</v>
      </c>
      <c r="S314" s="32">
        <f t="shared" si="1123"/>
        <v>-0.95454545454545459</v>
      </c>
      <c r="T314" s="62">
        <v>49</v>
      </c>
      <c r="U314" s="72">
        <v>0</v>
      </c>
      <c r="V314" s="68"/>
      <c r="W314" s="28" t="str">
        <f t="shared" si="1130"/>
        <v>OK</v>
      </c>
      <c r="X314" s="37">
        <f t="shared" ref="X314" si="1356">+Y314+10</f>
        <v>84.437708333333333</v>
      </c>
      <c r="Y314" s="37">
        <f t="shared" ref="Y314" si="1357">+Z314+10</f>
        <v>74.437708333333333</v>
      </c>
      <c r="Z314" s="37">
        <f t="shared" ref="Z314" si="1358">+AA314+10</f>
        <v>64.437708333333333</v>
      </c>
      <c r="AA314" s="37">
        <f t="shared" ref="AA314" si="1359">+AB314+10</f>
        <v>54.437708333333333</v>
      </c>
      <c r="AB314" s="37">
        <f t="shared" si="1144"/>
        <v>44.437708333333333</v>
      </c>
      <c r="AC314" s="37">
        <f t="shared" si="1145"/>
        <v>34.437708333333333</v>
      </c>
      <c r="AD314" s="43">
        <v>1</v>
      </c>
      <c r="AE314" s="44">
        <f t="shared" si="1146"/>
        <v>34.437708333333333</v>
      </c>
      <c r="AF314" s="13">
        <f t="shared" si="1147"/>
        <v>39.576597222222219</v>
      </c>
      <c r="AG314" s="13">
        <f t="shared" si="1148"/>
        <v>44.854374999999997</v>
      </c>
      <c r="AH314" s="13">
        <f t="shared" si="1149"/>
        <v>50.132152777777776</v>
      </c>
      <c r="AI314" s="13">
        <f t="shared" si="1150"/>
        <v>60.271041666666669</v>
      </c>
      <c r="AJ314" s="13">
        <f t="shared" si="1151"/>
        <v>70.409930555555562</v>
      </c>
    </row>
    <row r="315" spans="1:36" ht="15" x14ac:dyDescent="0.25">
      <c r="A315" s="7">
        <f t="shared" si="1128"/>
        <v>42680</v>
      </c>
      <c r="B315" s="8" t="str">
        <f t="shared" si="1118"/>
        <v>dom</v>
      </c>
      <c r="C315" s="8">
        <f t="shared" si="1119"/>
        <v>44</v>
      </c>
      <c r="D315" s="8">
        <f t="shared" si="1120"/>
        <v>6</v>
      </c>
      <c r="E315" s="8">
        <f t="shared" si="1121"/>
        <v>11</v>
      </c>
      <c r="F315" s="9">
        <f t="shared" si="1122"/>
        <v>2016</v>
      </c>
      <c r="G315" s="7">
        <f t="shared" si="1104"/>
        <v>42316</v>
      </c>
      <c r="H315" s="8" t="str">
        <f t="shared" si="1113"/>
        <v>dom</v>
      </c>
      <c r="I315" s="57">
        <v>18</v>
      </c>
      <c r="J315" s="10">
        <v>36</v>
      </c>
      <c r="K315" s="33">
        <f t="shared" si="1135"/>
        <v>0.5</v>
      </c>
      <c r="L315" s="11">
        <f t="shared" si="1136"/>
        <v>5</v>
      </c>
      <c r="M315" s="7">
        <f t="shared" si="1137"/>
        <v>42680</v>
      </c>
      <c r="N315" s="8" t="str">
        <f t="shared" si="1129"/>
        <v>dom</v>
      </c>
      <c r="O315" s="77">
        <v>1</v>
      </c>
      <c r="P315" s="16">
        <v>36</v>
      </c>
      <c r="Q315" s="33">
        <f t="shared" si="1138"/>
        <v>2.7777777777777776E-2</v>
      </c>
      <c r="R315" s="11">
        <f t="shared" si="1139"/>
        <v>0.27777777777777779</v>
      </c>
      <c r="S315" s="32">
        <f t="shared" si="1123"/>
        <v>-0.94444444444444442</v>
      </c>
      <c r="T315" s="62">
        <v>49</v>
      </c>
      <c r="U315" s="72">
        <v>0</v>
      </c>
      <c r="V315" s="68"/>
      <c r="W315" s="28" t="str">
        <f t="shared" si="1130"/>
        <v>OK</v>
      </c>
      <c r="X315" s="37">
        <f t="shared" ref="X315" si="1360">+Y315+10</f>
        <v>84.437708333333333</v>
      </c>
      <c r="Y315" s="37">
        <f t="shared" ref="Y315" si="1361">+Z315+10</f>
        <v>74.437708333333333</v>
      </c>
      <c r="Z315" s="37">
        <f t="shared" ref="Z315" si="1362">+AA315+10</f>
        <v>64.437708333333333</v>
      </c>
      <c r="AA315" s="37">
        <f t="shared" ref="AA315" si="1363">+AB315+10</f>
        <v>54.437708333333333</v>
      </c>
      <c r="AB315" s="37">
        <f t="shared" si="1144"/>
        <v>44.437708333333333</v>
      </c>
      <c r="AC315" s="37">
        <f t="shared" si="1145"/>
        <v>34.437708333333333</v>
      </c>
      <c r="AD315" s="43">
        <v>1</v>
      </c>
      <c r="AE315" s="44">
        <f t="shared" si="1146"/>
        <v>34.437708333333333</v>
      </c>
      <c r="AF315" s="13">
        <f t="shared" si="1147"/>
        <v>39.576597222222219</v>
      </c>
      <c r="AG315" s="13">
        <f t="shared" si="1148"/>
        <v>44.854374999999997</v>
      </c>
      <c r="AH315" s="13">
        <f t="shared" si="1149"/>
        <v>50.132152777777776</v>
      </c>
      <c r="AI315" s="13">
        <f t="shared" si="1150"/>
        <v>60.271041666666669</v>
      </c>
      <c r="AJ315" s="13">
        <f t="shared" si="1151"/>
        <v>70.409930555555562</v>
      </c>
    </row>
    <row r="316" spans="1:36" ht="15" x14ac:dyDescent="0.25">
      <c r="A316" s="7">
        <f t="shared" si="1128"/>
        <v>42681</v>
      </c>
      <c r="B316" s="8" t="str">
        <f t="shared" si="1118"/>
        <v>lun</v>
      </c>
      <c r="C316" s="8">
        <f t="shared" si="1119"/>
        <v>45</v>
      </c>
      <c r="D316" s="8">
        <f t="shared" si="1120"/>
        <v>7</v>
      </c>
      <c r="E316" s="8">
        <f t="shared" si="1121"/>
        <v>11</v>
      </c>
      <c r="F316" s="9">
        <f t="shared" si="1122"/>
        <v>2016</v>
      </c>
      <c r="G316" s="7">
        <f t="shared" si="1104"/>
        <v>42317</v>
      </c>
      <c r="H316" s="8" t="str">
        <f t="shared" si="1113"/>
        <v>lun</v>
      </c>
      <c r="I316" s="57">
        <v>27</v>
      </c>
      <c r="J316" s="10">
        <v>36</v>
      </c>
      <c r="K316" s="33">
        <f t="shared" si="1135"/>
        <v>0.75</v>
      </c>
      <c r="L316" s="11">
        <f t="shared" si="1136"/>
        <v>7.5</v>
      </c>
      <c r="M316" s="7">
        <f t="shared" si="1137"/>
        <v>42681</v>
      </c>
      <c r="N316" s="8" t="str">
        <f t="shared" si="1129"/>
        <v>lun</v>
      </c>
      <c r="O316" s="77">
        <v>0</v>
      </c>
      <c r="P316" s="16">
        <v>36</v>
      </c>
      <c r="Q316" s="33">
        <f t="shared" si="1138"/>
        <v>0</v>
      </c>
      <c r="R316" s="11">
        <f t="shared" si="1139"/>
        <v>0</v>
      </c>
      <c r="S316" s="32">
        <f t="shared" si="1123"/>
        <v>-1</v>
      </c>
      <c r="T316" s="62">
        <v>49</v>
      </c>
      <c r="U316" s="72">
        <v>0</v>
      </c>
      <c r="V316" s="68"/>
      <c r="W316" s="28" t="str">
        <f t="shared" si="1130"/>
        <v>OK</v>
      </c>
      <c r="X316" s="37">
        <f t="shared" ref="X316" si="1364">+Y316+10</f>
        <v>84</v>
      </c>
      <c r="Y316" s="37">
        <f t="shared" ref="Y316" si="1365">+Z316+10</f>
        <v>74</v>
      </c>
      <c r="Z316" s="37">
        <f t="shared" ref="Z316" si="1366">+AA316+10</f>
        <v>64</v>
      </c>
      <c r="AA316" s="37">
        <f t="shared" ref="AA316" si="1367">+AB316+10</f>
        <v>54</v>
      </c>
      <c r="AB316" s="37">
        <f t="shared" si="1144"/>
        <v>44</v>
      </c>
      <c r="AC316" s="37">
        <f t="shared" si="1145"/>
        <v>34</v>
      </c>
      <c r="AD316" s="43">
        <v>1</v>
      </c>
      <c r="AE316" s="44">
        <f t="shared" si="1146"/>
        <v>34</v>
      </c>
      <c r="AF316" s="13">
        <f t="shared" si="1147"/>
        <v>39</v>
      </c>
      <c r="AG316" s="13">
        <f t="shared" si="1148"/>
        <v>44</v>
      </c>
      <c r="AH316" s="13">
        <f t="shared" si="1149"/>
        <v>49</v>
      </c>
      <c r="AI316" s="13">
        <f t="shared" si="1150"/>
        <v>59</v>
      </c>
      <c r="AJ316" s="13">
        <f t="shared" si="1151"/>
        <v>69</v>
      </c>
    </row>
    <row r="317" spans="1:36" ht="15" x14ac:dyDescent="0.25">
      <c r="A317" s="7">
        <f t="shared" si="1128"/>
        <v>42682</v>
      </c>
      <c r="B317" s="8" t="str">
        <f t="shared" si="1118"/>
        <v>mar</v>
      </c>
      <c r="C317" s="8">
        <f t="shared" si="1119"/>
        <v>45</v>
      </c>
      <c r="D317" s="8">
        <f t="shared" si="1120"/>
        <v>8</v>
      </c>
      <c r="E317" s="8">
        <f t="shared" si="1121"/>
        <v>11</v>
      </c>
      <c r="F317" s="9">
        <f t="shared" si="1122"/>
        <v>2016</v>
      </c>
      <c r="G317" s="7">
        <f t="shared" si="1104"/>
        <v>42318</v>
      </c>
      <c r="H317" s="8" t="str">
        <f t="shared" si="1113"/>
        <v>mar</v>
      </c>
      <c r="I317" s="57">
        <v>30</v>
      </c>
      <c r="J317" s="10">
        <v>36</v>
      </c>
      <c r="K317" s="33">
        <f t="shared" si="1135"/>
        <v>0.83333333333333337</v>
      </c>
      <c r="L317" s="11">
        <f t="shared" si="1136"/>
        <v>8.3333333333333339</v>
      </c>
      <c r="M317" s="7">
        <f t="shared" si="1137"/>
        <v>42682</v>
      </c>
      <c r="N317" s="8" t="str">
        <f t="shared" si="1129"/>
        <v>mar</v>
      </c>
      <c r="O317" s="77">
        <v>0</v>
      </c>
      <c r="P317" s="16">
        <v>36</v>
      </c>
      <c r="Q317" s="33">
        <f t="shared" si="1138"/>
        <v>0</v>
      </c>
      <c r="R317" s="11">
        <f t="shared" si="1139"/>
        <v>0</v>
      </c>
      <c r="S317" s="32">
        <f t="shared" si="1123"/>
        <v>-1</v>
      </c>
      <c r="T317" s="62">
        <v>49</v>
      </c>
      <c r="U317" s="72">
        <v>0</v>
      </c>
      <c r="V317" s="68"/>
      <c r="W317" s="28" t="str">
        <f t="shared" si="1130"/>
        <v>OK</v>
      </c>
      <c r="X317" s="37">
        <f t="shared" ref="X317" si="1368">+Y317+10</f>
        <v>84</v>
      </c>
      <c r="Y317" s="37">
        <f t="shared" ref="Y317" si="1369">+Z317+10</f>
        <v>74</v>
      </c>
      <c r="Z317" s="37">
        <f t="shared" ref="Z317" si="1370">+AA317+10</f>
        <v>64</v>
      </c>
      <c r="AA317" s="37">
        <f t="shared" ref="AA317" si="1371">+AB317+10</f>
        <v>54</v>
      </c>
      <c r="AB317" s="37">
        <f t="shared" si="1144"/>
        <v>44</v>
      </c>
      <c r="AC317" s="37">
        <f t="shared" si="1145"/>
        <v>34</v>
      </c>
      <c r="AD317" s="43">
        <v>1</v>
      </c>
      <c r="AE317" s="44">
        <f t="shared" si="1146"/>
        <v>34</v>
      </c>
      <c r="AF317" s="13">
        <f t="shared" si="1147"/>
        <v>39</v>
      </c>
      <c r="AG317" s="13">
        <f t="shared" si="1148"/>
        <v>44</v>
      </c>
      <c r="AH317" s="13">
        <f t="shared" si="1149"/>
        <v>49</v>
      </c>
      <c r="AI317" s="13">
        <f t="shared" si="1150"/>
        <v>59</v>
      </c>
      <c r="AJ317" s="13">
        <f t="shared" si="1151"/>
        <v>69</v>
      </c>
    </row>
    <row r="318" spans="1:36" ht="15" x14ac:dyDescent="0.25">
      <c r="A318" s="7">
        <f t="shared" si="1128"/>
        <v>42683</v>
      </c>
      <c r="B318" s="8" t="str">
        <f t="shared" si="1118"/>
        <v>mer</v>
      </c>
      <c r="C318" s="8">
        <f t="shared" si="1119"/>
        <v>45</v>
      </c>
      <c r="D318" s="8">
        <f t="shared" si="1120"/>
        <v>9</v>
      </c>
      <c r="E318" s="8">
        <f t="shared" si="1121"/>
        <v>11</v>
      </c>
      <c r="F318" s="9">
        <f t="shared" si="1122"/>
        <v>2016</v>
      </c>
      <c r="G318" s="7">
        <f t="shared" si="1104"/>
        <v>42319</v>
      </c>
      <c r="H318" s="8" t="str">
        <f t="shared" si="1113"/>
        <v>mer</v>
      </c>
      <c r="I318" s="57">
        <v>32</v>
      </c>
      <c r="J318" s="10">
        <v>36</v>
      </c>
      <c r="K318" s="33">
        <f t="shared" si="1135"/>
        <v>0.88888888888888884</v>
      </c>
      <c r="L318" s="11">
        <f t="shared" si="1136"/>
        <v>8.8888888888888893</v>
      </c>
      <c r="M318" s="7">
        <f t="shared" si="1137"/>
        <v>42683</v>
      </c>
      <c r="N318" s="8" t="str">
        <f t="shared" si="1129"/>
        <v>mer</v>
      </c>
      <c r="O318" s="77">
        <v>0</v>
      </c>
      <c r="P318" s="16">
        <v>36</v>
      </c>
      <c r="Q318" s="33">
        <f t="shared" si="1138"/>
        <v>0</v>
      </c>
      <c r="R318" s="11">
        <f t="shared" si="1139"/>
        <v>0</v>
      </c>
      <c r="S318" s="32">
        <f t="shared" si="1123"/>
        <v>-1</v>
      </c>
      <c r="T318" s="62">
        <v>49</v>
      </c>
      <c r="U318" s="72">
        <v>0</v>
      </c>
      <c r="V318" s="68"/>
      <c r="W318" s="28" t="str">
        <f t="shared" si="1130"/>
        <v>OK</v>
      </c>
      <c r="X318" s="37">
        <f t="shared" ref="X318" si="1372">+Y318+10</f>
        <v>84</v>
      </c>
      <c r="Y318" s="37">
        <f t="shared" ref="Y318" si="1373">+Z318+10</f>
        <v>74</v>
      </c>
      <c r="Z318" s="37">
        <f t="shared" ref="Z318" si="1374">+AA318+10</f>
        <v>64</v>
      </c>
      <c r="AA318" s="37">
        <f t="shared" ref="AA318" si="1375">+AB318+10</f>
        <v>54</v>
      </c>
      <c r="AB318" s="37">
        <f t="shared" si="1144"/>
        <v>44</v>
      </c>
      <c r="AC318" s="37">
        <f t="shared" si="1145"/>
        <v>34</v>
      </c>
      <c r="AD318" s="43">
        <v>1</v>
      </c>
      <c r="AE318" s="44">
        <f t="shared" si="1146"/>
        <v>34</v>
      </c>
      <c r="AF318" s="13">
        <f t="shared" si="1147"/>
        <v>39</v>
      </c>
      <c r="AG318" s="13">
        <f t="shared" si="1148"/>
        <v>44</v>
      </c>
      <c r="AH318" s="13">
        <f t="shared" si="1149"/>
        <v>49</v>
      </c>
      <c r="AI318" s="13">
        <f t="shared" si="1150"/>
        <v>59</v>
      </c>
      <c r="AJ318" s="13">
        <f t="shared" si="1151"/>
        <v>69</v>
      </c>
    </row>
    <row r="319" spans="1:36" ht="15" x14ac:dyDescent="0.25">
      <c r="A319" s="7">
        <f t="shared" si="1128"/>
        <v>42684</v>
      </c>
      <c r="B319" s="8" t="str">
        <f t="shared" si="1118"/>
        <v>gio</v>
      </c>
      <c r="C319" s="8">
        <f t="shared" si="1119"/>
        <v>45</v>
      </c>
      <c r="D319" s="8">
        <f t="shared" si="1120"/>
        <v>10</v>
      </c>
      <c r="E319" s="8">
        <f t="shared" si="1121"/>
        <v>11</v>
      </c>
      <c r="F319" s="9">
        <f t="shared" si="1122"/>
        <v>2016</v>
      </c>
      <c r="G319" s="7">
        <f t="shared" si="1104"/>
        <v>42320</v>
      </c>
      <c r="H319" s="8" t="str">
        <f t="shared" si="1113"/>
        <v>gio</v>
      </c>
      <c r="I319" s="57">
        <v>26</v>
      </c>
      <c r="J319" s="10">
        <v>36</v>
      </c>
      <c r="K319" s="33">
        <f t="shared" si="1135"/>
        <v>0.72222222222222221</v>
      </c>
      <c r="L319" s="11">
        <f t="shared" si="1136"/>
        <v>7.2222222222222223</v>
      </c>
      <c r="M319" s="7">
        <f t="shared" si="1137"/>
        <v>42684</v>
      </c>
      <c r="N319" s="8" t="str">
        <f t="shared" si="1129"/>
        <v>gio</v>
      </c>
      <c r="O319" s="77">
        <v>0</v>
      </c>
      <c r="P319" s="16">
        <v>36</v>
      </c>
      <c r="Q319" s="33">
        <f t="shared" si="1138"/>
        <v>0</v>
      </c>
      <c r="R319" s="11">
        <f t="shared" si="1139"/>
        <v>0</v>
      </c>
      <c r="S319" s="32">
        <f t="shared" si="1123"/>
        <v>-1</v>
      </c>
      <c r="T319" s="62">
        <v>49</v>
      </c>
      <c r="U319" s="72">
        <v>0</v>
      </c>
      <c r="V319" s="68"/>
      <c r="W319" s="28" t="str">
        <f t="shared" si="1130"/>
        <v>OK</v>
      </c>
      <c r="X319" s="37">
        <f t="shared" ref="X319" si="1376">+Y319+10</f>
        <v>84</v>
      </c>
      <c r="Y319" s="37">
        <f t="shared" ref="Y319" si="1377">+Z319+10</f>
        <v>74</v>
      </c>
      <c r="Z319" s="37">
        <f t="shared" ref="Z319" si="1378">+AA319+10</f>
        <v>64</v>
      </c>
      <c r="AA319" s="37">
        <f t="shared" ref="AA319" si="1379">+AB319+10</f>
        <v>54</v>
      </c>
      <c r="AB319" s="37">
        <f t="shared" si="1144"/>
        <v>44</v>
      </c>
      <c r="AC319" s="37">
        <f t="shared" si="1145"/>
        <v>34</v>
      </c>
      <c r="AD319" s="43">
        <v>1</v>
      </c>
      <c r="AE319" s="44">
        <f t="shared" si="1146"/>
        <v>34</v>
      </c>
      <c r="AF319" s="13">
        <f t="shared" si="1147"/>
        <v>39</v>
      </c>
      <c r="AG319" s="13">
        <f t="shared" si="1148"/>
        <v>44</v>
      </c>
      <c r="AH319" s="13">
        <f t="shared" si="1149"/>
        <v>49</v>
      </c>
      <c r="AI319" s="13">
        <f t="shared" si="1150"/>
        <v>59</v>
      </c>
      <c r="AJ319" s="13">
        <f t="shared" si="1151"/>
        <v>69</v>
      </c>
    </row>
    <row r="320" spans="1:36" ht="15" x14ac:dyDescent="0.25">
      <c r="A320" s="7">
        <f t="shared" si="1128"/>
        <v>42685</v>
      </c>
      <c r="B320" s="8" t="str">
        <f t="shared" si="1118"/>
        <v>ven</v>
      </c>
      <c r="C320" s="8">
        <f t="shared" si="1119"/>
        <v>45</v>
      </c>
      <c r="D320" s="8">
        <f t="shared" si="1120"/>
        <v>11</v>
      </c>
      <c r="E320" s="8">
        <f t="shared" si="1121"/>
        <v>11</v>
      </c>
      <c r="F320" s="9">
        <f t="shared" si="1122"/>
        <v>2016</v>
      </c>
      <c r="G320" s="7">
        <f t="shared" si="1104"/>
        <v>42321</v>
      </c>
      <c r="H320" s="8" t="str">
        <f t="shared" si="1113"/>
        <v>ven</v>
      </c>
      <c r="I320" s="57">
        <v>12</v>
      </c>
      <c r="J320" s="10">
        <v>36</v>
      </c>
      <c r="K320" s="33">
        <f t="shared" si="1135"/>
        <v>0.33333333333333331</v>
      </c>
      <c r="L320" s="11">
        <f t="shared" si="1136"/>
        <v>3.333333333333333</v>
      </c>
      <c r="M320" s="7">
        <f t="shared" si="1137"/>
        <v>42685</v>
      </c>
      <c r="N320" s="8" t="str">
        <f t="shared" si="1129"/>
        <v>ven</v>
      </c>
      <c r="O320" s="77">
        <v>1</v>
      </c>
      <c r="P320" s="16">
        <v>36</v>
      </c>
      <c r="Q320" s="33">
        <f t="shared" si="1138"/>
        <v>2.7777777777777776E-2</v>
      </c>
      <c r="R320" s="11">
        <f t="shared" si="1139"/>
        <v>0.27777777777777779</v>
      </c>
      <c r="S320" s="32">
        <f t="shared" si="1123"/>
        <v>-0.91666666666666674</v>
      </c>
      <c r="T320" s="62">
        <v>49</v>
      </c>
      <c r="U320" s="72">
        <v>0</v>
      </c>
      <c r="V320" s="68"/>
      <c r="W320" s="28" t="str">
        <f t="shared" si="1130"/>
        <v>OK</v>
      </c>
      <c r="X320" s="37">
        <f t="shared" ref="X320" si="1380">+Y320+10</f>
        <v>84.437708333333333</v>
      </c>
      <c r="Y320" s="37">
        <f t="shared" ref="Y320" si="1381">+Z320+10</f>
        <v>74.437708333333333</v>
      </c>
      <c r="Z320" s="37">
        <f t="shared" ref="Z320" si="1382">+AA320+10</f>
        <v>64.437708333333333</v>
      </c>
      <c r="AA320" s="37">
        <f t="shared" ref="AA320" si="1383">+AB320+10</f>
        <v>54.437708333333333</v>
      </c>
      <c r="AB320" s="37">
        <f t="shared" si="1144"/>
        <v>44.437708333333333</v>
      </c>
      <c r="AC320" s="37">
        <f t="shared" si="1145"/>
        <v>34.437708333333333</v>
      </c>
      <c r="AD320" s="43">
        <v>1</v>
      </c>
      <c r="AE320" s="44">
        <f t="shared" si="1146"/>
        <v>34.437708333333333</v>
      </c>
      <c r="AF320" s="13">
        <f t="shared" si="1147"/>
        <v>39.576597222222219</v>
      </c>
      <c r="AG320" s="13">
        <f t="shared" si="1148"/>
        <v>44.854374999999997</v>
      </c>
      <c r="AH320" s="13">
        <f t="shared" si="1149"/>
        <v>50.132152777777776</v>
      </c>
      <c r="AI320" s="13">
        <f t="shared" si="1150"/>
        <v>60.271041666666669</v>
      </c>
      <c r="AJ320" s="13">
        <f t="shared" si="1151"/>
        <v>70.409930555555562</v>
      </c>
    </row>
    <row r="321" spans="1:36" ht="15" x14ac:dyDescent="0.25">
      <c r="A321" s="7">
        <f t="shared" si="1128"/>
        <v>42686</v>
      </c>
      <c r="B321" s="8" t="str">
        <f t="shared" si="1118"/>
        <v>sab</v>
      </c>
      <c r="C321" s="8">
        <f t="shared" si="1119"/>
        <v>45</v>
      </c>
      <c r="D321" s="8">
        <f t="shared" si="1120"/>
        <v>12</v>
      </c>
      <c r="E321" s="8">
        <f t="shared" si="1121"/>
        <v>11</v>
      </c>
      <c r="F321" s="9">
        <f t="shared" si="1122"/>
        <v>2016</v>
      </c>
      <c r="G321" s="7">
        <f t="shared" ref="G321:G368" si="1384">DATE(F322-1,E322,D322+1)</f>
        <v>42322</v>
      </c>
      <c r="H321" s="8" t="str">
        <f t="shared" si="1113"/>
        <v>sab</v>
      </c>
      <c r="I321" s="57">
        <v>21</v>
      </c>
      <c r="J321" s="10">
        <v>36</v>
      </c>
      <c r="K321" s="33">
        <f t="shared" si="1135"/>
        <v>0.58333333333333337</v>
      </c>
      <c r="L321" s="11">
        <f t="shared" si="1136"/>
        <v>5.8333333333333339</v>
      </c>
      <c r="M321" s="7">
        <f t="shared" si="1137"/>
        <v>42686</v>
      </c>
      <c r="N321" s="8" t="str">
        <f t="shared" si="1129"/>
        <v>sab</v>
      </c>
      <c r="O321" s="77">
        <v>1</v>
      </c>
      <c r="P321" s="16">
        <v>36</v>
      </c>
      <c r="Q321" s="33">
        <f t="shared" si="1138"/>
        <v>2.7777777777777776E-2</v>
      </c>
      <c r="R321" s="11">
        <f t="shared" si="1139"/>
        <v>0.27777777777777779</v>
      </c>
      <c r="S321" s="32">
        <f t="shared" si="1123"/>
        <v>-0.95238095238095244</v>
      </c>
      <c r="T321" s="62">
        <v>49</v>
      </c>
      <c r="U321" s="72">
        <v>0</v>
      </c>
      <c r="V321" s="68"/>
      <c r="W321" s="28" t="str">
        <f t="shared" si="1130"/>
        <v>OK</v>
      </c>
      <c r="X321" s="37">
        <f t="shared" ref="X321" si="1385">+Y321+10</f>
        <v>84.437708333333333</v>
      </c>
      <c r="Y321" s="37">
        <f t="shared" ref="Y321" si="1386">+Z321+10</f>
        <v>74.437708333333333</v>
      </c>
      <c r="Z321" s="37">
        <f t="shared" ref="Z321" si="1387">+AA321+10</f>
        <v>64.437708333333333</v>
      </c>
      <c r="AA321" s="37">
        <f t="shared" ref="AA321" si="1388">+AB321+10</f>
        <v>54.437708333333333</v>
      </c>
      <c r="AB321" s="37">
        <f t="shared" si="1144"/>
        <v>44.437708333333333</v>
      </c>
      <c r="AC321" s="37">
        <f t="shared" si="1145"/>
        <v>34.437708333333333</v>
      </c>
      <c r="AD321" s="43">
        <v>1</v>
      </c>
      <c r="AE321" s="44">
        <f t="shared" si="1146"/>
        <v>34.437708333333333</v>
      </c>
      <c r="AF321" s="13">
        <f t="shared" si="1147"/>
        <v>39.576597222222219</v>
      </c>
      <c r="AG321" s="13">
        <f t="shared" si="1148"/>
        <v>44.854374999999997</v>
      </c>
      <c r="AH321" s="13">
        <f t="shared" si="1149"/>
        <v>50.132152777777776</v>
      </c>
      <c r="AI321" s="13">
        <f t="shared" si="1150"/>
        <v>60.271041666666669</v>
      </c>
      <c r="AJ321" s="13">
        <f t="shared" si="1151"/>
        <v>70.409930555555562</v>
      </c>
    </row>
    <row r="322" spans="1:36" ht="15" x14ac:dyDescent="0.25">
      <c r="A322" s="7">
        <f t="shared" si="1128"/>
        <v>42687</v>
      </c>
      <c r="B322" s="8" t="str">
        <f t="shared" si="1118"/>
        <v>dom</v>
      </c>
      <c r="C322" s="8">
        <f t="shared" si="1119"/>
        <v>45</v>
      </c>
      <c r="D322" s="8">
        <f t="shared" si="1120"/>
        <v>13</v>
      </c>
      <c r="E322" s="8">
        <f t="shared" si="1121"/>
        <v>11</v>
      </c>
      <c r="F322" s="9">
        <f t="shared" si="1122"/>
        <v>2016</v>
      </c>
      <c r="G322" s="7">
        <f t="shared" si="1384"/>
        <v>42323</v>
      </c>
      <c r="H322" s="8" t="str">
        <f t="shared" si="1113"/>
        <v>dom</v>
      </c>
      <c r="I322" s="57">
        <v>5</v>
      </c>
      <c r="J322" s="10">
        <v>36</v>
      </c>
      <c r="K322" s="33">
        <f t="shared" si="1135"/>
        <v>0.1388888888888889</v>
      </c>
      <c r="L322" s="11">
        <f t="shared" si="1136"/>
        <v>1.3888888888888888</v>
      </c>
      <c r="M322" s="7">
        <f t="shared" si="1137"/>
        <v>42687</v>
      </c>
      <c r="N322" s="8" t="str">
        <f t="shared" si="1129"/>
        <v>dom</v>
      </c>
      <c r="O322" s="77">
        <v>2</v>
      </c>
      <c r="P322" s="16">
        <v>36</v>
      </c>
      <c r="Q322" s="33">
        <f t="shared" si="1138"/>
        <v>5.5555555555555552E-2</v>
      </c>
      <c r="R322" s="11">
        <f t="shared" si="1139"/>
        <v>0.55555555555555558</v>
      </c>
      <c r="S322" s="32">
        <f t="shared" si="1123"/>
        <v>-0.6</v>
      </c>
      <c r="T322" s="62">
        <v>49</v>
      </c>
      <c r="U322" s="72">
        <v>0</v>
      </c>
      <c r="V322" s="68"/>
      <c r="W322" s="28" t="str">
        <f t="shared" si="1130"/>
        <v>OK</v>
      </c>
      <c r="X322" s="37">
        <f t="shared" ref="X322" si="1389">+Y322+10</f>
        <v>84.91749999999999</v>
      </c>
      <c r="Y322" s="37">
        <f t="shared" ref="Y322" si="1390">+Z322+10</f>
        <v>74.91749999999999</v>
      </c>
      <c r="Z322" s="37">
        <f t="shared" ref="Z322" si="1391">+AA322+10</f>
        <v>64.91749999999999</v>
      </c>
      <c r="AA322" s="37">
        <f t="shared" ref="AA322" si="1392">+AB322+10</f>
        <v>54.917499999999997</v>
      </c>
      <c r="AB322" s="37">
        <f t="shared" si="1144"/>
        <v>44.917499999999997</v>
      </c>
      <c r="AC322" s="37">
        <f t="shared" si="1145"/>
        <v>34.917499999999997</v>
      </c>
      <c r="AD322" s="43">
        <v>1</v>
      </c>
      <c r="AE322" s="44">
        <f t="shared" si="1146"/>
        <v>34.917499999999997</v>
      </c>
      <c r="AF322" s="13">
        <f t="shared" si="1147"/>
        <v>40.195277777777775</v>
      </c>
      <c r="AG322" s="13">
        <f t="shared" si="1148"/>
        <v>45.750833333333333</v>
      </c>
      <c r="AH322" s="13">
        <f t="shared" si="1149"/>
        <v>51.30638888888889</v>
      </c>
      <c r="AI322" s="13">
        <f t="shared" si="1150"/>
        <v>61.584166666666668</v>
      </c>
      <c r="AJ322" s="13">
        <f t="shared" si="1151"/>
        <v>71.861944444444447</v>
      </c>
    </row>
    <row r="323" spans="1:36" ht="15" x14ac:dyDescent="0.25">
      <c r="A323" s="7">
        <f t="shared" si="1128"/>
        <v>42688</v>
      </c>
      <c r="B323" s="8" t="str">
        <f t="shared" si="1118"/>
        <v>lun</v>
      </c>
      <c r="C323" s="8">
        <f t="shared" si="1119"/>
        <v>46</v>
      </c>
      <c r="D323" s="8">
        <f t="shared" si="1120"/>
        <v>14</v>
      </c>
      <c r="E323" s="8">
        <f t="shared" si="1121"/>
        <v>11</v>
      </c>
      <c r="F323" s="9">
        <f t="shared" si="1122"/>
        <v>2016</v>
      </c>
      <c r="G323" s="7">
        <f t="shared" si="1384"/>
        <v>42324</v>
      </c>
      <c r="H323" s="8" t="str">
        <f t="shared" ref="H323:H368" si="1393">CHOOSE(WEEKDAY(G323,2),"lun","mar","mer","gio","ven","sab","dom")</f>
        <v>lun</v>
      </c>
      <c r="I323" s="57">
        <v>6</v>
      </c>
      <c r="J323" s="10">
        <v>36</v>
      </c>
      <c r="K323" s="33">
        <f t="shared" si="1135"/>
        <v>0.16666666666666666</v>
      </c>
      <c r="L323" s="11">
        <f t="shared" si="1136"/>
        <v>1.6666666666666665</v>
      </c>
      <c r="M323" s="7">
        <f t="shared" si="1137"/>
        <v>42688</v>
      </c>
      <c r="N323" s="8" t="str">
        <f t="shared" si="1129"/>
        <v>lun</v>
      </c>
      <c r="O323" s="77">
        <v>1</v>
      </c>
      <c r="P323" s="16">
        <v>36</v>
      </c>
      <c r="Q323" s="33">
        <f t="shared" si="1138"/>
        <v>2.7777777777777776E-2</v>
      </c>
      <c r="R323" s="11">
        <f t="shared" si="1139"/>
        <v>0.27777777777777779</v>
      </c>
      <c r="S323" s="32">
        <f t="shared" si="1123"/>
        <v>-0.83333333333333337</v>
      </c>
      <c r="T323" s="62">
        <v>49</v>
      </c>
      <c r="U323" s="72">
        <v>0</v>
      </c>
      <c r="V323" s="68"/>
      <c r="W323" s="28" t="str">
        <f t="shared" si="1130"/>
        <v>OK</v>
      </c>
      <c r="X323" s="37">
        <f t="shared" ref="X323" si="1394">+Y323+10</f>
        <v>84.437708333333333</v>
      </c>
      <c r="Y323" s="37">
        <f t="shared" ref="Y323" si="1395">+Z323+10</f>
        <v>74.437708333333333</v>
      </c>
      <c r="Z323" s="37">
        <f t="shared" ref="Z323" si="1396">+AA323+10</f>
        <v>64.437708333333333</v>
      </c>
      <c r="AA323" s="37">
        <f t="shared" ref="AA323" si="1397">+AB323+10</f>
        <v>54.437708333333333</v>
      </c>
      <c r="AB323" s="37">
        <f t="shared" si="1144"/>
        <v>44.437708333333333</v>
      </c>
      <c r="AC323" s="37">
        <f t="shared" si="1145"/>
        <v>34.437708333333333</v>
      </c>
      <c r="AD323" s="43">
        <v>1</v>
      </c>
      <c r="AE323" s="44">
        <f t="shared" si="1146"/>
        <v>34.437708333333333</v>
      </c>
      <c r="AF323" s="13">
        <f t="shared" si="1147"/>
        <v>39.576597222222219</v>
      </c>
      <c r="AG323" s="13">
        <f t="shared" si="1148"/>
        <v>44.854374999999997</v>
      </c>
      <c r="AH323" s="13">
        <f t="shared" si="1149"/>
        <v>50.132152777777776</v>
      </c>
      <c r="AI323" s="13">
        <f t="shared" si="1150"/>
        <v>60.271041666666669</v>
      </c>
      <c r="AJ323" s="13">
        <f t="shared" si="1151"/>
        <v>70.409930555555562</v>
      </c>
    </row>
    <row r="324" spans="1:36" ht="15" x14ac:dyDescent="0.25">
      <c r="A324" s="7">
        <f t="shared" si="1128"/>
        <v>42689</v>
      </c>
      <c r="B324" s="8" t="str">
        <f t="shared" ref="B324:B387" si="1398">CHOOSE(WEEKDAY(A324,2),"lun","mar","mer","gio","ven","sab","dom")</f>
        <v>mar</v>
      </c>
      <c r="C324" s="8">
        <f t="shared" ref="C324:C387" si="1399">_xlfn.ISOWEEKNUM(A324)</f>
        <v>46</v>
      </c>
      <c r="D324" s="8">
        <f t="shared" ref="D324:D387" si="1400">DAY(A324)</f>
        <v>15</v>
      </c>
      <c r="E324" s="8">
        <f t="shared" ref="E324:E387" si="1401">MONTH(A324)</f>
        <v>11</v>
      </c>
      <c r="F324" s="9">
        <f t="shared" ref="F324:F387" si="1402">YEAR(A324)</f>
        <v>2016</v>
      </c>
      <c r="G324" s="7">
        <f t="shared" si="1384"/>
        <v>42325</v>
      </c>
      <c r="H324" s="8" t="str">
        <f t="shared" si="1393"/>
        <v>mar</v>
      </c>
      <c r="I324" s="57">
        <v>32</v>
      </c>
      <c r="J324" s="10">
        <v>36</v>
      </c>
      <c r="K324" s="33">
        <f t="shared" si="1135"/>
        <v>0.88888888888888884</v>
      </c>
      <c r="L324" s="11">
        <f t="shared" si="1136"/>
        <v>8.8888888888888893</v>
      </c>
      <c r="M324" s="7">
        <f t="shared" si="1137"/>
        <v>42689</v>
      </c>
      <c r="N324" s="8" t="str">
        <f t="shared" si="1129"/>
        <v>mar</v>
      </c>
      <c r="O324" s="77">
        <v>2</v>
      </c>
      <c r="P324" s="16">
        <v>36</v>
      </c>
      <c r="Q324" s="33">
        <f t="shared" si="1138"/>
        <v>5.5555555555555552E-2</v>
      </c>
      <c r="R324" s="11">
        <f t="shared" si="1139"/>
        <v>0.55555555555555558</v>
      </c>
      <c r="S324" s="32">
        <f t="shared" ref="S324:S387" si="1403">+(R324-L324)/L324</f>
        <v>-0.9375</v>
      </c>
      <c r="T324" s="62">
        <v>49</v>
      </c>
      <c r="U324" s="72">
        <v>0</v>
      </c>
      <c r="V324" s="68"/>
      <c r="W324" s="28" t="str">
        <f t="shared" si="1130"/>
        <v>OK</v>
      </c>
      <c r="X324" s="37">
        <f t="shared" ref="X324" si="1404">+Y324+10</f>
        <v>84.91749999999999</v>
      </c>
      <c r="Y324" s="37">
        <f t="shared" ref="Y324" si="1405">+Z324+10</f>
        <v>74.91749999999999</v>
      </c>
      <c r="Z324" s="37">
        <f t="shared" ref="Z324" si="1406">+AA324+10</f>
        <v>64.91749999999999</v>
      </c>
      <c r="AA324" s="37">
        <f t="shared" ref="AA324" si="1407">+AB324+10</f>
        <v>54.917499999999997</v>
      </c>
      <c r="AB324" s="37">
        <f t="shared" si="1144"/>
        <v>44.917499999999997</v>
      </c>
      <c r="AC324" s="37">
        <f t="shared" si="1145"/>
        <v>34.917499999999997</v>
      </c>
      <c r="AD324" s="43">
        <v>1</v>
      </c>
      <c r="AE324" s="44">
        <f t="shared" si="1146"/>
        <v>34.917499999999997</v>
      </c>
      <c r="AF324" s="13">
        <f t="shared" si="1147"/>
        <v>40.195277777777775</v>
      </c>
      <c r="AG324" s="13">
        <f t="shared" si="1148"/>
        <v>45.750833333333333</v>
      </c>
      <c r="AH324" s="13">
        <f t="shared" si="1149"/>
        <v>51.30638888888889</v>
      </c>
      <c r="AI324" s="13">
        <f t="shared" si="1150"/>
        <v>61.584166666666668</v>
      </c>
      <c r="AJ324" s="13">
        <f t="shared" si="1151"/>
        <v>71.861944444444447</v>
      </c>
    </row>
    <row r="325" spans="1:36" ht="15" x14ac:dyDescent="0.25">
      <c r="A325" s="7">
        <f t="shared" ref="A325:A388" si="1408">+A324+1</f>
        <v>42690</v>
      </c>
      <c r="B325" s="8" t="str">
        <f t="shared" si="1398"/>
        <v>mer</v>
      </c>
      <c r="C325" s="8">
        <f t="shared" si="1399"/>
        <v>46</v>
      </c>
      <c r="D325" s="8">
        <f t="shared" si="1400"/>
        <v>16</v>
      </c>
      <c r="E325" s="8">
        <f t="shared" si="1401"/>
        <v>11</v>
      </c>
      <c r="F325" s="9">
        <f t="shared" si="1402"/>
        <v>2016</v>
      </c>
      <c r="G325" s="7">
        <f t="shared" si="1384"/>
        <v>42326</v>
      </c>
      <c r="H325" s="8" t="str">
        <f t="shared" si="1393"/>
        <v>mer</v>
      </c>
      <c r="I325" s="57">
        <v>33</v>
      </c>
      <c r="J325" s="10">
        <v>36</v>
      </c>
      <c r="K325" s="33">
        <f t="shared" si="1135"/>
        <v>0.91666666666666663</v>
      </c>
      <c r="L325" s="11">
        <f t="shared" si="1136"/>
        <v>9.1666666666666661</v>
      </c>
      <c r="M325" s="7">
        <f t="shared" si="1137"/>
        <v>42690</v>
      </c>
      <c r="N325" s="8" t="str">
        <f t="shared" ref="N325:N388" si="1409">CHOOSE(WEEKDAY(M325,2),"lun","mar","mer","gio","ven","sab","dom")</f>
        <v>mer</v>
      </c>
      <c r="O325" s="77">
        <v>2</v>
      </c>
      <c r="P325" s="16">
        <v>36</v>
      </c>
      <c r="Q325" s="33">
        <f t="shared" si="1138"/>
        <v>5.5555555555555552E-2</v>
      </c>
      <c r="R325" s="11">
        <f t="shared" si="1139"/>
        <v>0.55555555555555558</v>
      </c>
      <c r="S325" s="32">
        <f t="shared" si="1403"/>
        <v>-0.93939393939393945</v>
      </c>
      <c r="T325" s="62">
        <v>49</v>
      </c>
      <c r="U325" s="72">
        <v>0</v>
      </c>
      <c r="V325" s="68"/>
      <c r="W325" s="28" t="str">
        <f t="shared" ref="W325:W388" si="1410">IF(AC325&lt;=T325,"OK","AUMENTA")</f>
        <v>OK</v>
      </c>
      <c r="X325" s="37">
        <f t="shared" ref="X325" si="1411">+Y325+10</f>
        <v>84.91749999999999</v>
      </c>
      <c r="Y325" s="37">
        <f t="shared" ref="Y325" si="1412">+Z325+10</f>
        <v>74.91749999999999</v>
      </c>
      <c r="Z325" s="37">
        <f t="shared" ref="Z325" si="1413">+AA325+10</f>
        <v>64.91749999999999</v>
      </c>
      <c r="AA325" s="37">
        <f t="shared" ref="AA325" si="1414">+AB325+10</f>
        <v>54.917499999999997</v>
      </c>
      <c r="AB325" s="37">
        <f t="shared" si="1144"/>
        <v>44.917499999999997</v>
      </c>
      <c r="AC325" s="37">
        <f t="shared" si="1145"/>
        <v>34.917499999999997</v>
      </c>
      <c r="AD325" s="43">
        <v>1</v>
      </c>
      <c r="AE325" s="44">
        <f t="shared" si="1146"/>
        <v>34.917499999999997</v>
      </c>
      <c r="AF325" s="13">
        <f t="shared" si="1147"/>
        <v>40.195277777777775</v>
      </c>
      <c r="AG325" s="13">
        <f t="shared" si="1148"/>
        <v>45.750833333333333</v>
      </c>
      <c r="AH325" s="13">
        <f t="shared" si="1149"/>
        <v>51.30638888888889</v>
      </c>
      <c r="AI325" s="13">
        <f t="shared" si="1150"/>
        <v>61.584166666666668</v>
      </c>
      <c r="AJ325" s="13">
        <f t="shared" si="1151"/>
        <v>71.861944444444447</v>
      </c>
    </row>
    <row r="326" spans="1:36" ht="15" x14ac:dyDescent="0.25">
      <c r="A326" s="7">
        <f t="shared" si="1408"/>
        <v>42691</v>
      </c>
      <c r="B326" s="8" t="str">
        <f t="shared" si="1398"/>
        <v>gio</v>
      </c>
      <c r="C326" s="8">
        <f t="shared" si="1399"/>
        <v>46</v>
      </c>
      <c r="D326" s="8">
        <f t="shared" si="1400"/>
        <v>17</v>
      </c>
      <c r="E326" s="8">
        <f t="shared" si="1401"/>
        <v>11</v>
      </c>
      <c r="F326" s="9">
        <f t="shared" si="1402"/>
        <v>2016</v>
      </c>
      <c r="G326" s="7">
        <f t="shared" si="1384"/>
        <v>42327</v>
      </c>
      <c r="H326" s="8" t="str">
        <f t="shared" si="1393"/>
        <v>gio</v>
      </c>
      <c r="I326" s="57">
        <v>19</v>
      </c>
      <c r="J326" s="10">
        <v>36</v>
      </c>
      <c r="K326" s="33">
        <f t="shared" ref="K326:K389" si="1415">+I326/J326</f>
        <v>0.52777777777777779</v>
      </c>
      <c r="L326" s="11">
        <f t="shared" ref="L326:L389" si="1416">+I326/J326*10</f>
        <v>5.2777777777777777</v>
      </c>
      <c r="M326" s="7">
        <f t="shared" ref="M326:M389" si="1417">+M325+1</f>
        <v>42691</v>
      </c>
      <c r="N326" s="8" t="str">
        <f t="shared" si="1409"/>
        <v>gio</v>
      </c>
      <c r="O326" s="77">
        <v>2</v>
      </c>
      <c r="P326" s="16">
        <v>36</v>
      </c>
      <c r="Q326" s="33">
        <f t="shared" ref="Q326:Q389" si="1418">+O326/P326</f>
        <v>5.5555555555555552E-2</v>
      </c>
      <c r="R326" s="11">
        <f t="shared" ref="R326:R389" si="1419">+O326/P326*10</f>
        <v>0.55555555555555558</v>
      </c>
      <c r="S326" s="32">
        <f t="shared" si="1403"/>
        <v>-0.89473684210526316</v>
      </c>
      <c r="T326" s="62">
        <v>49</v>
      </c>
      <c r="U326" s="72">
        <v>0</v>
      </c>
      <c r="V326" s="68"/>
      <c r="W326" s="28" t="str">
        <f t="shared" si="1410"/>
        <v>OK</v>
      </c>
      <c r="X326" s="37">
        <f t="shared" ref="X326" si="1420">+Y326+10</f>
        <v>84.91749999999999</v>
      </c>
      <c r="Y326" s="37">
        <f t="shared" ref="Y326" si="1421">+Z326+10</f>
        <v>74.91749999999999</v>
      </c>
      <c r="Z326" s="37">
        <f t="shared" ref="Z326" si="1422">+AA326+10</f>
        <v>64.91749999999999</v>
      </c>
      <c r="AA326" s="37">
        <f t="shared" ref="AA326" si="1423">+AB326+10</f>
        <v>54.917499999999997</v>
      </c>
      <c r="AB326" s="37">
        <f t="shared" ref="AB326:AB389" si="1424">+AC326+10</f>
        <v>44.917499999999997</v>
      </c>
      <c r="AC326" s="37">
        <f t="shared" ref="AC326:AC389" si="1425">CHOOSE(AD326,AE326,AF326,AG326,AH326,AI326,AJ326)</f>
        <v>34.917499999999997</v>
      </c>
      <c r="AD326" s="43">
        <v>1</v>
      </c>
      <c r="AE326" s="44">
        <f t="shared" ref="AE326:AE389" si="1426">(0.2727*$R326^2+1.5*$R326+34)</f>
        <v>34.917499999999997</v>
      </c>
      <c r="AF326" s="13">
        <f t="shared" ref="AF326:AF389" si="1427">(0.2727*R326^2+2*R326+39)</f>
        <v>40.195277777777775</v>
      </c>
      <c r="AG326" s="13">
        <f t="shared" ref="AG326:AG389" si="1428">(0.2727*R326^2+3*R326+44)</f>
        <v>45.750833333333333</v>
      </c>
      <c r="AH326" s="13">
        <f t="shared" ref="AH326:AH389" si="1429">(0.2727*R326^2+4*R326+49)</f>
        <v>51.30638888888889</v>
      </c>
      <c r="AI326" s="13">
        <f t="shared" ref="AI326:AI389" si="1430">(0.2727*R326^2+4.5*R326+59)</f>
        <v>61.584166666666668</v>
      </c>
      <c r="AJ326" s="13">
        <f t="shared" ref="AJ326:AJ389" si="1431">(0.2727*R326^2+5*R326+69)</f>
        <v>71.861944444444447</v>
      </c>
    </row>
    <row r="327" spans="1:36" ht="15" x14ac:dyDescent="0.25">
      <c r="A327" s="7">
        <f t="shared" si="1408"/>
        <v>42692</v>
      </c>
      <c r="B327" s="8" t="str">
        <f t="shared" si="1398"/>
        <v>ven</v>
      </c>
      <c r="C327" s="8">
        <f t="shared" si="1399"/>
        <v>46</v>
      </c>
      <c r="D327" s="8">
        <f t="shared" si="1400"/>
        <v>18</v>
      </c>
      <c r="E327" s="8">
        <f t="shared" si="1401"/>
        <v>11</v>
      </c>
      <c r="F327" s="9">
        <f t="shared" si="1402"/>
        <v>2016</v>
      </c>
      <c r="G327" s="7">
        <f t="shared" si="1384"/>
        <v>42328</v>
      </c>
      <c r="H327" s="8" t="str">
        <f t="shared" si="1393"/>
        <v>ven</v>
      </c>
      <c r="I327" s="57">
        <v>7</v>
      </c>
      <c r="J327" s="10">
        <v>36</v>
      </c>
      <c r="K327" s="33">
        <f t="shared" si="1415"/>
        <v>0.19444444444444445</v>
      </c>
      <c r="L327" s="11">
        <f t="shared" si="1416"/>
        <v>1.9444444444444444</v>
      </c>
      <c r="M327" s="7">
        <f t="shared" si="1417"/>
        <v>42692</v>
      </c>
      <c r="N327" s="8" t="str">
        <f t="shared" si="1409"/>
        <v>ven</v>
      </c>
      <c r="O327" s="77">
        <v>2</v>
      </c>
      <c r="P327" s="16">
        <v>36</v>
      </c>
      <c r="Q327" s="33">
        <f t="shared" si="1418"/>
        <v>5.5555555555555552E-2</v>
      </c>
      <c r="R327" s="11">
        <f t="shared" si="1419"/>
        <v>0.55555555555555558</v>
      </c>
      <c r="S327" s="32">
        <f t="shared" si="1403"/>
        <v>-0.7142857142857143</v>
      </c>
      <c r="T327" s="62">
        <v>49</v>
      </c>
      <c r="U327" s="72">
        <v>0</v>
      </c>
      <c r="V327" s="68"/>
      <c r="W327" s="28" t="str">
        <f t="shared" si="1410"/>
        <v>OK</v>
      </c>
      <c r="X327" s="37">
        <f t="shared" ref="X327" si="1432">+Y327+10</f>
        <v>84.91749999999999</v>
      </c>
      <c r="Y327" s="37">
        <f t="shared" ref="Y327" si="1433">+Z327+10</f>
        <v>74.91749999999999</v>
      </c>
      <c r="Z327" s="37">
        <f t="shared" ref="Z327" si="1434">+AA327+10</f>
        <v>64.91749999999999</v>
      </c>
      <c r="AA327" s="37">
        <f t="shared" ref="AA327" si="1435">+AB327+10</f>
        <v>54.917499999999997</v>
      </c>
      <c r="AB327" s="37">
        <f t="shared" si="1424"/>
        <v>44.917499999999997</v>
      </c>
      <c r="AC327" s="37">
        <f t="shared" si="1425"/>
        <v>34.917499999999997</v>
      </c>
      <c r="AD327" s="43">
        <v>1</v>
      </c>
      <c r="AE327" s="44">
        <f t="shared" si="1426"/>
        <v>34.917499999999997</v>
      </c>
      <c r="AF327" s="13">
        <f t="shared" si="1427"/>
        <v>40.195277777777775</v>
      </c>
      <c r="AG327" s="13">
        <f t="shared" si="1428"/>
        <v>45.750833333333333</v>
      </c>
      <c r="AH327" s="13">
        <f t="shared" si="1429"/>
        <v>51.30638888888889</v>
      </c>
      <c r="AI327" s="13">
        <f t="shared" si="1430"/>
        <v>61.584166666666668</v>
      </c>
      <c r="AJ327" s="13">
        <f t="shared" si="1431"/>
        <v>71.861944444444447</v>
      </c>
    </row>
    <row r="328" spans="1:36" ht="15" x14ac:dyDescent="0.25">
      <c r="A328" s="7">
        <f t="shared" si="1408"/>
        <v>42693</v>
      </c>
      <c r="B328" s="8" t="str">
        <f t="shared" si="1398"/>
        <v>sab</v>
      </c>
      <c r="C328" s="8">
        <f t="shared" si="1399"/>
        <v>46</v>
      </c>
      <c r="D328" s="8">
        <f t="shared" si="1400"/>
        <v>19</v>
      </c>
      <c r="E328" s="8">
        <f t="shared" si="1401"/>
        <v>11</v>
      </c>
      <c r="F328" s="9">
        <f t="shared" si="1402"/>
        <v>2016</v>
      </c>
      <c r="G328" s="7">
        <f t="shared" si="1384"/>
        <v>42329</v>
      </c>
      <c r="H328" s="8" t="str">
        <f t="shared" si="1393"/>
        <v>sab</v>
      </c>
      <c r="I328" s="57">
        <v>28</v>
      </c>
      <c r="J328" s="10">
        <v>36</v>
      </c>
      <c r="K328" s="33">
        <f t="shared" si="1415"/>
        <v>0.77777777777777779</v>
      </c>
      <c r="L328" s="11">
        <f t="shared" si="1416"/>
        <v>7.7777777777777777</v>
      </c>
      <c r="M328" s="7">
        <f t="shared" si="1417"/>
        <v>42693</v>
      </c>
      <c r="N328" s="8" t="str">
        <f t="shared" si="1409"/>
        <v>sab</v>
      </c>
      <c r="O328" s="77">
        <v>3</v>
      </c>
      <c r="P328" s="16">
        <v>36</v>
      </c>
      <c r="Q328" s="33">
        <f t="shared" si="1418"/>
        <v>8.3333333333333329E-2</v>
      </c>
      <c r="R328" s="11">
        <f t="shared" si="1419"/>
        <v>0.83333333333333326</v>
      </c>
      <c r="S328" s="32">
        <f t="shared" si="1403"/>
        <v>-0.8928571428571429</v>
      </c>
      <c r="T328" s="62">
        <v>49</v>
      </c>
      <c r="U328" s="72">
        <v>0</v>
      </c>
      <c r="V328" s="68"/>
      <c r="W328" s="28" t="str">
        <f t="shared" si="1410"/>
        <v>OK</v>
      </c>
      <c r="X328" s="37">
        <f t="shared" ref="X328" si="1436">+Y328+10</f>
        <v>85.439374999999998</v>
      </c>
      <c r="Y328" s="37">
        <f t="shared" ref="Y328" si="1437">+Z328+10</f>
        <v>75.439374999999998</v>
      </c>
      <c r="Z328" s="37">
        <f t="shared" ref="Z328" si="1438">+AA328+10</f>
        <v>65.439374999999998</v>
      </c>
      <c r="AA328" s="37">
        <f t="shared" ref="AA328" si="1439">+AB328+10</f>
        <v>55.439374999999998</v>
      </c>
      <c r="AB328" s="37">
        <f t="shared" si="1424"/>
        <v>45.439374999999998</v>
      </c>
      <c r="AC328" s="37">
        <f t="shared" si="1425"/>
        <v>35.439374999999998</v>
      </c>
      <c r="AD328" s="43">
        <v>1</v>
      </c>
      <c r="AE328" s="44">
        <f t="shared" si="1426"/>
        <v>35.439374999999998</v>
      </c>
      <c r="AF328" s="13">
        <f t="shared" si="1427"/>
        <v>40.85604166666667</v>
      </c>
      <c r="AG328" s="13">
        <f t="shared" si="1428"/>
        <v>46.689374999999998</v>
      </c>
      <c r="AH328" s="13">
        <f t="shared" si="1429"/>
        <v>52.522708333333334</v>
      </c>
      <c r="AI328" s="13">
        <f t="shared" si="1430"/>
        <v>62.939374999999998</v>
      </c>
      <c r="AJ328" s="13">
        <f t="shared" si="1431"/>
        <v>73.35604166666667</v>
      </c>
    </row>
    <row r="329" spans="1:36" ht="15" x14ac:dyDescent="0.25">
      <c r="A329" s="7">
        <f t="shared" si="1408"/>
        <v>42694</v>
      </c>
      <c r="B329" s="8" t="str">
        <f t="shared" si="1398"/>
        <v>dom</v>
      </c>
      <c r="C329" s="8">
        <f t="shared" si="1399"/>
        <v>46</v>
      </c>
      <c r="D329" s="8">
        <f t="shared" si="1400"/>
        <v>20</v>
      </c>
      <c r="E329" s="8">
        <f t="shared" si="1401"/>
        <v>11</v>
      </c>
      <c r="F329" s="9">
        <f t="shared" si="1402"/>
        <v>2016</v>
      </c>
      <c r="G329" s="7">
        <f t="shared" si="1384"/>
        <v>42330</v>
      </c>
      <c r="H329" s="8" t="str">
        <f t="shared" si="1393"/>
        <v>dom</v>
      </c>
      <c r="I329" s="57">
        <v>8</v>
      </c>
      <c r="J329" s="10">
        <v>36</v>
      </c>
      <c r="K329" s="33">
        <f t="shared" si="1415"/>
        <v>0.22222222222222221</v>
      </c>
      <c r="L329" s="11">
        <f t="shared" si="1416"/>
        <v>2.2222222222222223</v>
      </c>
      <c r="M329" s="7">
        <f t="shared" si="1417"/>
        <v>42694</v>
      </c>
      <c r="N329" s="8" t="str">
        <f t="shared" si="1409"/>
        <v>dom</v>
      </c>
      <c r="O329" s="77">
        <v>2</v>
      </c>
      <c r="P329" s="16">
        <v>36</v>
      </c>
      <c r="Q329" s="33">
        <f t="shared" si="1418"/>
        <v>5.5555555555555552E-2</v>
      </c>
      <c r="R329" s="11">
        <f t="shared" si="1419"/>
        <v>0.55555555555555558</v>
      </c>
      <c r="S329" s="32">
        <f t="shared" si="1403"/>
        <v>-0.75</v>
      </c>
      <c r="T329" s="62">
        <v>49</v>
      </c>
      <c r="U329" s="72">
        <v>0</v>
      </c>
      <c r="V329" s="68"/>
      <c r="W329" s="28" t="str">
        <f t="shared" si="1410"/>
        <v>OK</v>
      </c>
      <c r="X329" s="37">
        <f t="shared" ref="X329" si="1440">+Y329+10</f>
        <v>84.91749999999999</v>
      </c>
      <c r="Y329" s="37">
        <f t="shared" ref="Y329" si="1441">+Z329+10</f>
        <v>74.91749999999999</v>
      </c>
      <c r="Z329" s="37">
        <f t="shared" ref="Z329" si="1442">+AA329+10</f>
        <v>64.91749999999999</v>
      </c>
      <c r="AA329" s="37">
        <f t="shared" ref="AA329" si="1443">+AB329+10</f>
        <v>54.917499999999997</v>
      </c>
      <c r="AB329" s="37">
        <f t="shared" si="1424"/>
        <v>44.917499999999997</v>
      </c>
      <c r="AC329" s="37">
        <f t="shared" si="1425"/>
        <v>34.917499999999997</v>
      </c>
      <c r="AD329" s="43">
        <v>1</v>
      </c>
      <c r="AE329" s="44">
        <f t="shared" si="1426"/>
        <v>34.917499999999997</v>
      </c>
      <c r="AF329" s="13">
        <f t="shared" si="1427"/>
        <v>40.195277777777775</v>
      </c>
      <c r="AG329" s="13">
        <f t="shared" si="1428"/>
        <v>45.750833333333333</v>
      </c>
      <c r="AH329" s="13">
        <f t="shared" si="1429"/>
        <v>51.30638888888889</v>
      </c>
      <c r="AI329" s="13">
        <f t="shared" si="1430"/>
        <v>61.584166666666668</v>
      </c>
      <c r="AJ329" s="13">
        <f t="shared" si="1431"/>
        <v>71.861944444444447</v>
      </c>
    </row>
    <row r="330" spans="1:36" ht="15" x14ac:dyDescent="0.25">
      <c r="A330" s="7">
        <f t="shared" si="1408"/>
        <v>42695</v>
      </c>
      <c r="B330" s="8" t="str">
        <f t="shared" si="1398"/>
        <v>lun</v>
      </c>
      <c r="C330" s="8">
        <f t="shared" si="1399"/>
        <v>47</v>
      </c>
      <c r="D330" s="8">
        <f t="shared" si="1400"/>
        <v>21</v>
      </c>
      <c r="E330" s="8">
        <f t="shared" si="1401"/>
        <v>11</v>
      </c>
      <c r="F330" s="9">
        <f t="shared" si="1402"/>
        <v>2016</v>
      </c>
      <c r="G330" s="7">
        <f t="shared" si="1384"/>
        <v>42331</v>
      </c>
      <c r="H330" s="8" t="str">
        <f t="shared" si="1393"/>
        <v>lun</v>
      </c>
      <c r="I330" s="57">
        <v>23</v>
      </c>
      <c r="J330" s="10">
        <v>36</v>
      </c>
      <c r="K330" s="33">
        <f t="shared" si="1415"/>
        <v>0.63888888888888884</v>
      </c>
      <c r="L330" s="11">
        <f t="shared" si="1416"/>
        <v>6.3888888888888884</v>
      </c>
      <c r="M330" s="7">
        <f t="shared" si="1417"/>
        <v>42695</v>
      </c>
      <c r="N330" s="8" t="str">
        <f t="shared" si="1409"/>
        <v>lun</v>
      </c>
      <c r="O330" s="77">
        <v>3</v>
      </c>
      <c r="P330" s="16">
        <v>36</v>
      </c>
      <c r="Q330" s="33">
        <f t="shared" si="1418"/>
        <v>8.3333333333333329E-2</v>
      </c>
      <c r="R330" s="11">
        <f t="shared" si="1419"/>
        <v>0.83333333333333326</v>
      </c>
      <c r="S330" s="32">
        <f t="shared" si="1403"/>
        <v>-0.86956521739130443</v>
      </c>
      <c r="T330" s="62">
        <v>49</v>
      </c>
      <c r="U330" s="72">
        <v>0</v>
      </c>
      <c r="V330" s="68"/>
      <c r="W330" s="28" t="str">
        <f t="shared" si="1410"/>
        <v>OK</v>
      </c>
      <c r="X330" s="37">
        <f t="shared" ref="X330" si="1444">+Y330+10</f>
        <v>85.439374999999998</v>
      </c>
      <c r="Y330" s="37">
        <f t="shared" ref="Y330" si="1445">+Z330+10</f>
        <v>75.439374999999998</v>
      </c>
      <c r="Z330" s="37">
        <f t="shared" ref="Z330" si="1446">+AA330+10</f>
        <v>65.439374999999998</v>
      </c>
      <c r="AA330" s="37">
        <f t="shared" ref="AA330" si="1447">+AB330+10</f>
        <v>55.439374999999998</v>
      </c>
      <c r="AB330" s="37">
        <f t="shared" si="1424"/>
        <v>45.439374999999998</v>
      </c>
      <c r="AC330" s="37">
        <f t="shared" si="1425"/>
        <v>35.439374999999998</v>
      </c>
      <c r="AD330" s="43">
        <v>1</v>
      </c>
      <c r="AE330" s="44">
        <f t="shared" si="1426"/>
        <v>35.439374999999998</v>
      </c>
      <c r="AF330" s="13">
        <f t="shared" si="1427"/>
        <v>40.85604166666667</v>
      </c>
      <c r="AG330" s="13">
        <f t="shared" si="1428"/>
        <v>46.689374999999998</v>
      </c>
      <c r="AH330" s="13">
        <f t="shared" si="1429"/>
        <v>52.522708333333334</v>
      </c>
      <c r="AI330" s="13">
        <f t="shared" si="1430"/>
        <v>62.939374999999998</v>
      </c>
      <c r="AJ330" s="13">
        <f t="shared" si="1431"/>
        <v>73.35604166666667</v>
      </c>
    </row>
    <row r="331" spans="1:36" ht="15" x14ac:dyDescent="0.25">
      <c r="A331" s="7">
        <f t="shared" si="1408"/>
        <v>42696</v>
      </c>
      <c r="B331" s="8" t="str">
        <f t="shared" si="1398"/>
        <v>mar</v>
      </c>
      <c r="C331" s="8">
        <f t="shared" si="1399"/>
        <v>47</v>
      </c>
      <c r="D331" s="8">
        <f t="shared" si="1400"/>
        <v>22</v>
      </c>
      <c r="E331" s="8">
        <f t="shared" si="1401"/>
        <v>11</v>
      </c>
      <c r="F331" s="9">
        <f t="shared" si="1402"/>
        <v>2016</v>
      </c>
      <c r="G331" s="7">
        <f t="shared" si="1384"/>
        <v>42332</v>
      </c>
      <c r="H331" s="8" t="str">
        <f t="shared" si="1393"/>
        <v>mar</v>
      </c>
      <c r="I331" s="57">
        <v>30</v>
      </c>
      <c r="J331" s="10">
        <v>36</v>
      </c>
      <c r="K331" s="33">
        <f t="shared" si="1415"/>
        <v>0.83333333333333337</v>
      </c>
      <c r="L331" s="11">
        <f t="shared" si="1416"/>
        <v>8.3333333333333339</v>
      </c>
      <c r="M331" s="7">
        <f t="shared" si="1417"/>
        <v>42696</v>
      </c>
      <c r="N331" s="8" t="str">
        <f t="shared" si="1409"/>
        <v>mar</v>
      </c>
      <c r="O331" s="77">
        <v>3</v>
      </c>
      <c r="P331" s="16">
        <v>36</v>
      </c>
      <c r="Q331" s="33">
        <f t="shared" si="1418"/>
        <v>8.3333333333333329E-2</v>
      </c>
      <c r="R331" s="11">
        <f t="shared" si="1419"/>
        <v>0.83333333333333326</v>
      </c>
      <c r="S331" s="32">
        <f t="shared" si="1403"/>
        <v>-0.9</v>
      </c>
      <c r="T331" s="62">
        <v>49</v>
      </c>
      <c r="U331" s="72">
        <v>0</v>
      </c>
      <c r="V331" s="68"/>
      <c r="W331" s="28" t="str">
        <f t="shared" si="1410"/>
        <v>OK</v>
      </c>
      <c r="X331" s="37">
        <f t="shared" ref="X331" si="1448">+Y331+10</f>
        <v>85.439374999999998</v>
      </c>
      <c r="Y331" s="37">
        <f t="shared" ref="Y331" si="1449">+Z331+10</f>
        <v>75.439374999999998</v>
      </c>
      <c r="Z331" s="37">
        <f t="shared" ref="Z331" si="1450">+AA331+10</f>
        <v>65.439374999999998</v>
      </c>
      <c r="AA331" s="37">
        <f t="shared" ref="AA331" si="1451">+AB331+10</f>
        <v>55.439374999999998</v>
      </c>
      <c r="AB331" s="37">
        <f t="shared" si="1424"/>
        <v>45.439374999999998</v>
      </c>
      <c r="AC331" s="37">
        <f t="shared" si="1425"/>
        <v>35.439374999999998</v>
      </c>
      <c r="AD331" s="43">
        <v>1</v>
      </c>
      <c r="AE331" s="44">
        <f t="shared" si="1426"/>
        <v>35.439374999999998</v>
      </c>
      <c r="AF331" s="13">
        <f t="shared" si="1427"/>
        <v>40.85604166666667</v>
      </c>
      <c r="AG331" s="13">
        <f t="shared" si="1428"/>
        <v>46.689374999999998</v>
      </c>
      <c r="AH331" s="13">
        <f t="shared" si="1429"/>
        <v>52.522708333333334</v>
      </c>
      <c r="AI331" s="13">
        <f t="shared" si="1430"/>
        <v>62.939374999999998</v>
      </c>
      <c r="AJ331" s="13">
        <f t="shared" si="1431"/>
        <v>73.35604166666667</v>
      </c>
    </row>
    <row r="332" spans="1:36" ht="15" x14ac:dyDescent="0.25">
      <c r="A332" s="7">
        <f t="shared" si="1408"/>
        <v>42697</v>
      </c>
      <c r="B332" s="8" t="str">
        <f t="shared" si="1398"/>
        <v>mer</v>
      </c>
      <c r="C332" s="8">
        <f t="shared" si="1399"/>
        <v>47</v>
      </c>
      <c r="D332" s="8">
        <f t="shared" si="1400"/>
        <v>23</v>
      </c>
      <c r="E332" s="8">
        <f t="shared" si="1401"/>
        <v>11</v>
      </c>
      <c r="F332" s="9">
        <f t="shared" si="1402"/>
        <v>2016</v>
      </c>
      <c r="G332" s="7">
        <f t="shared" si="1384"/>
        <v>42333</v>
      </c>
      <c r="H332" s="8" t="str">
        <f t="shared" si="1393"/>
        <v>mer</v>
      </c>
      <c r="I332" s="57">
        <v>36</v>
      </c>
      <c r="J332" s="10">
        <v>36</v>
      </c>
      <c r="K332" s="33">
        <f t="shared" si="1415"/>
        <v>1</v>
      </c>
      <c r="L332" s="11">
        <f t="shared" si="1416"/>
        <v>10</v>
      </c>
      <c r="M332" s="7">
        <f t="shared" si="1417"/>
        <v>42697</v>
      </c>
      <c r="N332" s="8" t="str">
        <f t="shared" si="1409"/>
        <v>mer</v>
      </c>
      <c r="O332" s="77">
        <v>1</v>
      </c>
      <c r="P332" s="16">
        <v>36</v>
      </c>
      <c r="Q332" s="33">
        <f t="shared" si="1418"/>
        <v>2.7777777777777776E-2</v>
      </c>
      <c r="R332" s="11">
        <f t="shared" si="1419"/>
        <v>0.27777777777777779</v>
      </c>
      <c r="S332" s="32">
        <f t="shared" si="1403"/>
        <v>-0.9722222222222221</v>
      </c>
      <c r="T332" s="62">
        <v>49</v>
      </c>
      <c r="U332" s="72">
        <v>0</v>
      </c>
      <c r="V332" s="68"/>
      <c r="W332" s="28" t="str">
        <f t="shared" si="1410"/>
        <v>OK</v>
      </c>
      <c r="X332" s="37">
        <f t="shared" ref="X332" si="1452">+Y332+10</f>
        <v>84.437708333333333</v>
      </c>
      <c r="Y332" s="37">
        <f t="shared" ref="Y332" si="1453">+Z332+10</f>
        <v>74.437708333333333</v>
      </c>
      <c r="Z332" s="37">
        <f t="shared" ref="Z332" si="1454">+AA332+10</f>
        <v>64.437708333333333</v>
      </c>
      <c r="AA332" s="37">
        <f t="shared" ref="AA332" si="1455">+AB332+10</f>
        <v>54.437708333333333</v>
      </c>
      <c r="AB332" s="37">
        <f t="shared" si="1424"/>
        <v>44.437708333333333</v>
      </c>
      <c r="AC332" s="37">
        <f t="shared" si="1425"/>
        <v>34.437708333333333</v>
      </c>
      <c r="AD332" s="43">
        <v>1</v>
      </c>
      <c r="AE332" s="44">
        <f t="shared" si="1426"/>
        <v>34.437708333333333</v>
      </c>
      <c r="AF332" s="13">
        <f t="shared" si="1427"/>
        <v>39.576597222222219</v>
      </c>
      <c r="AG332" s="13">
        <f t="shared" si="1428"/>
        <v>44.854374999999997</v>
      </c>
      <c r="AH332" s="13">
        <f t="shared" si="1429"/>
        <v>50.132152777777776</v>
      </c>
      <c r="AI332" s="13">
        <f t="shared" si="1430"/>
        <v>60.271041666666669</v>
      </c>
      <c r="AJ332" s="13">
        <f t="shared" si="1431"/>
        <v>70.409930555555562</v>
      </c>
    </row>
    <row r="333" spans="1:36" ht="15" x14ac:dyDescent="0.25">
      <c r="A333" s="7">
        <f t="shared" si="1408"/>
        <v>42698</v>
      </c>
      <c r="B333" s="8" t="str">
        <f t="shared" si="1398"/>
        <v>gio</v>
      </c>
      <c r="C333" s="8">
        <f t="shared" si="1399"/>
        <v>47</v>
      </c>
      <c r="D333" s="8">
        <f t="shared" si="1400"/>
        <v>24</v>
      </c>
      <c r="E333" s="8">
        <f t="shared" si="1401"/>
        <v>11</v>
      </c>
      <c r="F333" s="9">
        <f t="shared" si="1402"/>
        <v>2016</v>
      </c>
      <c r="G333" s="7">
        <f t="shared" si="1384"/>
        <v>42334</v>
      </c>
      <c r="H333" s="8" t="str">
        <f t="shared" si="1393"/>
        <v>gio</v>
      </c>
      <c r="I333" s="57">
        <v>34</v>
      </c>
      <c r="J333" s="10">
        <v>36</v>
      </c>
      <c r="K333" s="33">
        <f t="shared" si="1415"/>
        <v>0.94444444444444442</v>
      </c>
      <c r="L333" s="11">
        <f t="shared" si="1416"/>
        <v>9.4444444444444446</v>
      </c>
      <c r="M333" s="7">
        <f t="shared" si="1417"/>
        <v>42698</v>
      </c>
      <c r="N333" s="8" t="str">
        <f t="shared" si="1409"/>
        <v>gio</v>
      </c>
      <c r="O333" s="77">
        <v>1</v>
      </c>
      <c r="P333" s="16">
        <v>36</v>
      </c>
      <c r="Q333" s="33">
        <f t="shared" si="1418"/>
        <v>2.7777777777777776E-2</v>
      </c>
      <c r="R333" s="11">
        <f t="shared" si="1419"/>
        <v>0.27777777777777779</v>
      </c>
      <c r="S333" s="32">
        <f t="shared" si="1403"/>
        <v>-0.97058823529411753</v>
      </c>
      <c r="T333" s="62">
        <v>49</v>
      </c>
      <c r="U333" s="72">
        <v>0</v>
      </c>
      <c r="V333" s="68"/>
      <c r="W333" s="28" t="str">
        <f t="shared" si="1410"/>
        <v>OK</v>
      </c>
      <c r="X333" s="37">
        <f t="shared" ref="X333" si="1456">+Y333+10</f>
        <v>84.437708333333333</v>
      </c>
      <c r="Y333" s="37">
        <f t="shared" ref="Y333" si="1457">+Z333+10</f>
        <v>74.437708333333333</v>
      </c>
      <c r="Z333" s="37">
        <f t="shared" ref="Z333" si="1458">+AA333+10</f>
        <v>64.437708333333333</v>
      </c>
      <c r="AA333" s="37">
        <f t="shared" ref="AA333" si="1459">+AB333+10</f>
        <v>54.437708333333333</v>
      </c>
      <c r="AB333" s="37">
        <f t="shared" si="1424"/>
        <v>44.437708333333333</v>
      </c>
      <c r="AC333" s="37">
        <f t="shared" si="1425"/>
        <v>34.437708333333333</v>
      </c>
      <c r="AD333" s="43">
        <v>1</v>
      </c>
      <c r="AE333" s="44">
        <f t="shared" si="1426"/>
        <v>34.437708333333333</v>
      </c>
      <c r="AF333" s="13">
        <f t="shared" si="1427"/>
        <v>39.576597222222219</v>
      </c>
      <c r="AG333" s="13">
        <f t="shared" si="1428"/>
        <v>44.854374999999997</v>
      </c>
      <c r="AH333" s="13">
        <f t="shared" si="1429"/>
        <v>50.132152777777776</v>
      </c>
      <c r="AI333" s="13">
        <f t="shared" si="1430"/>
        <v>60.271041666666669</v>
      </c>
      <c r="AJ333" s="13">
        <f t="shared" si="1431"/>
        <v>70.409930555555562</v>
      </c>
    </row>
    <row r="334" spans="1:36" ht="15" x14ac:dyDescent="0.25">
      <c r="A334" s="7">
        <f t="shared" si="1408"/>
        <v>42699</v>
      </c>
      <c r="B334" s="8" t="str">
        <f t="shared" si="1398"/>
        <v>ven</v>
      </c>
      <c r="C334" s="8">
        <f t="shared" si="1399"/>
        <v>47</v>
      </c>
      <c r="D334" s="8">
        <f t="shared" si="1400"/>
        <v>25</v>
      </c>
      <c r="E334" s="8">
        <f t="shared" si="1401"/>
        <v>11</v>
      </c>
      <c r="F334" s="9">
        <f t="shared" si="1402"/>
        <v>2016</v>
      </c>
      <c r="G334" s="7">
        <f t="shared" si="1384"/>
        <v>42335</v>
      </c>
      <c r="H334" s="8" t="str">
        <f t="shared" si="1393"/>
        <v>ven</v>
      </c>
      <c r="I334" s="57">
        <v>4</v>
      </c>
      <c r="J334" s="10">
        <v>36</v>
      </c>
      <c r="K334" s="33">
        <f t="shared" si="1415"/>
        <v>0.1111111111111111</v>
      </c>
      <c r="L334" s="11">
        <f t="shared" si="1416"/>
        <v>1.1111111111111112</v>
      </c>
      <c r="M334" s="7">
        <f t="shared" si="1417"/>
        <v>42699</v>
      </c>
      <c r="N334" s="8" t="str">
        <f t="shared" si="1409"/>
        <v>ven</v>
      </c>
      <c r="O334" s="77">
        <v>3</v>
      </c>
      <c r="P334" s="16">
        <v>36</v>
      </c>
      <c r="Q334" s="33">
        <f t="shared" si="1418"/>
        <v>8.3333333333333329E-2</v>
      </c>
      <c r="R334" s="11">
        <f t="shared" si="1419"/>
        <v>0.83333333333333326</v>
      </c>
      <c r="S334" s="32">
        <f t="shared" si="1403"/>
        <v>-0.25000000000000011</v>
      </c>
      <c r="T334" s="62">
        <v>49</v>
      </c>
      <c r="U334" s="72">
        <v>0</v>
      </c>
      <c r="V334" s="68"/>
      <c r="W334" s="28" t="str">
        <f t="shared" si="1410"/>
        <v>OK</v>
      </c>
      <c r="X334" s="37">
        <f t="shared" ref="X334" si="1460">+Y334+10</f>
        <v>85.439374999999998</v>
      </c>
      <c r="Y334" s="37">
        <f t="shared" ref="Y334" si="1461">+Z334+10</f>
        <v>75.439374999999998</v>
      </c>
      <c r="Z334" s="37">
        <f t="shared" ref="Z334" si="1462">+AA334+10</f>
        <v>65.439374999999998</v>
      </c>
      <c r="AA334" s="37">
        <f t="shared" ref="AA334" si="1463">+AB334+10</f>
        <v>55.439374999999998</v>
      </c>
      <c r="AB334" s="37">
        <f t="shared" si="1424"/>
        <v>45.439374999999998</v>
      </c>
      <c r="AC334" s="37">
        <f t="shared" si="1425"/>
        <v>35.439374999999998</v>
      </c>
      <c r="AD334" s="43">
        <v>1</v>
      </c>
      <c r="AE334" s="44">
        <f t="shared" si="1426"/>
        <v>35.439374999999998</v>
      </c>
      <c r="AF334" s="13">
        <f t="shared" si="1427"/>
        <v>40.85604166666667</v>
      </c>
      <c r="AG334" s="13">
        <f t="shared" si="1428"/>
        <v>46.689374999999998</v>
      </c>
      <c r="AH334" s="13">
        <f t="shared" si="1429"/>
        <v>52.522708333333334</v>
      </c>
      <c r="AI334" s="13">
        <f t="shared" si="1430"/>
        <v>62.939374999999998</v>
      </c>
      <c r="AJ334" s="13">
        <f t="shared" si="1431"/>
        <v>73.35604166666667</v>
      </c>
    </row>
    <row r="335" spans="1:36" ht="15" x14ac:dyDescent="0.25">
      <c r="A335" s="7">
        <f t="shared" si="1408"/>
        <v>42700</v>
      </c>
      <c r="B335" s="8" t="str">
        <f t="shared" si="1398"/>
        <v>sab</v>
      </c>
      <c r="C335" s="8">
        <f t="shared" si="1399"/>
        <v>47</v>
      </c>
      <c r="D335" s="8">
        <f t="shared" si="1400"/>
        <v>26</v>
      </c>
      <c r="E335" s="8">
        <f t="shared" si="1401"/>
        <v>11</v>
      </c>
      <c r="F335" s="9">
        <f t="shared" si="1402"/>
        <v>2016</v>
      </c>
      <c r="G335" s="7">
        <f t="shared" si="1384"/>
        <v>42336</v>
      </c>
      <c r="H335" s="8" t="str">
        <f t="shared" si="1393"/>
        <v>sab</v>
      </c>
      <c r="I335" s="57">
        <v>11</v>
      </c>
      <c r="J335" s="10">
        <v>36</v>
      </c>
      <c r="K335" s="33">
        <f t="shared" si="1415"/>
        <v>0.30555555555555558</v>
      </c>
      <c r="L335" s="11">
        <f t="shared" si="1416"/>
        <v>3.0555555555555558</v>
      </c>
      <c r="M335" s="7">
        <f t="shared" si="1417"/>
        <v>42700</v>
      </c>
      <c r="N335" s="8" t="str">
        <f t="shared" si="1409"/>
        <v>sab</v>
      </c>
      <c r="O335" s="77">
        <v>3</v>
      </c>
      <c r="P335" s="16">
        <v>36</v>
      </c>
      <c r="Q335" s="33">
        <f t="shared" si="1418"/>
        <v>8.3333333333333329E-2</v>
      </c>
      <c r="R335" s="11">
        <f t="shared" si="1419"/>
        <v>0.83333333333333326</v>
      </c>
      <c r="S335" s="32">
        <f t="shared" si="1403"/>
        <v>-0.72727272727272729</v>
      </c>
      <c r="T335" s="62">
        <v>49</v>
      </c>
      <c r="U335" s="72">
        <v>0</v>
      </c>
      <c r="V335" s="68"/>
      <c r="W335" s="28" t="str">
        <f t="shared" si="1410"/>
        <v>OK</v>
      </c>
      <c r="X335" s="37">
        <f t="shared" ref="X335" si="1464">+Y335+10</f>
        <v>85.439374999999998</v>
      </c>
      <c r="Y335" s="37">
        <f t="shared" ref="Y335" si="1465">+Z335+10</f>
        <v>75.439374999999998</v>
      </c>
      <c r="Z335" s="37">
        <f t="shared" ref="Z335" si="1466">+AA335+10</f>
        <v>65.439374999999998</v>
      </c>
      <c r="AA335" s="37">
        <f t="shared" ref="AA335" si="1467">+AB335+10</f>
        <v>55.439374999999998</v>
      </c>
      <c r="AB335" s="37">
        <f t="shared" si="1424"/>
        <v>45.439374999999998</v>
      </c>
      <c r="AC335" s="37">
        <f t="shared" si="1425"/>
        <v>35.439374999999998</v>
      </c>
      <c r="AD335" s="43">
        <v>1</v>
      </c>
      <c r="AE335" s="44">
        <f t="shared" si="1426"/>
        <v>35.439374999999998</v>
      </c>
      <c r="AF335" s="13">
        <f t="shared" si="1427"/>
        <v>40.85604166666667</v>
      </c>
      <c r="AG335" s="13">
        <f t="shared" si="1428"/>
        <v>46.689374999999998</v>
      </c>
      <c r="AH335" s="13">
        <f t="shared" si="1429"/>
        <v>52.522708333333334</v>
      </c>
      <c r="AI335" s="13">
        <f t="shared" si="1430"/>
        <v>62.939374999999998</v>
      </c>
      <c r="AJ335" s="13">
        <f t="shared" si="1431"/>
        <v>73.35604166666667</v>
      </c>
    </row>
    <row r="336" spans="1:36" ht="15" x14ac:dyDescent="0.25">
      <c r="A336" s="7">
        <f t="shared" si="1408"/>
        <v>42701</v>
      </c>
      <c r="B336" s="8" t="str">
        <f t="shared" si="1398"/>
        <v>dom</v>
      </c>
      <c r="C336" s="8">
        <f t="shared" si="1399"/>
        <v>47</v>
      </c>
      <c r="D336" s="8">
        <f t="shared" si="1400"/>
        <v>27</v>
      </c>
      <c r="E336" s="8">
        <f t="shared" si="1401"/>
        <v>11</v>
      </c>
      <c r="F336" s="9">
        <f t="shared" si="1402"/>
        <v>2016</v>
      </c>
      <c r="G336" s="7">
        <f t="shared" si="1384"/>
        <v>42337</v>
      </c>
      <c r="H336" s="8" t="str">
        <f t="shared" si="1393"/>
        <v>dom</v>
      </c>
      <c r="I336" s="57">
        <v>1</v>
      </c>
      <c r="J336" s="10">
        <v>36</v>
      </c>
      <c r="K336" s="33">
        <f t="shared" si="1415"/>
        <v>2.7777777777777776E-2</v>
      </c>
      <c r="L336" s="11">
        <f t="shared" si="1416"/>
        <v>0.27777777777777779</v>
      </c>
      <c r="M336" s="7">
        <f t="shared" si="1417"/>
        <v>42701</v>
      </c>
      <c r="N336" s="8" t="str">
        <f t="shared" si="1409"/>
        <v>dom</v>
      </c>
      <c r="O336" s="77">
        <v>0</v>
      </c>
      <c r="P336" s="16">
        <v>36</v>
      </c>
      <c r="Q336" s="33">
        <f t="shared" si="1418"/>
        <v>0</v>
      </c>
      <c r="R336" s="11">
        <f t="shared" si="1419"/>
        <v>0</v>
      </c>
      <c r="S336" s="32">
        <f t="shared" si="1403"/>
        <v>-1</v>
      </c>
      <c r="T336" s="62">
        <v>49</v>
      </c>
      <c r="U336" s="72">
        <v>0</v>
      </c>
      <c r="V336" s="68"/>
      <c r="W336" s="28" t="str">
        <f t="shared" si="1410"/>
        <v>OK</v>
      </c>
      <c r="X336" s="37">
        <f t="shared" ref="X336" si="1468">+Y336+10</f>
        <v>84</v>
      </c>
      <c r="Y336" s="37">
        <f t="shared" ref="Y336" si="1469">+Z336+10</f>
        <v>74</v>
      </c>
      <c r="Z336" s="37">
        <f t="shared" ref="Z336" si="1470">+AA336+10</f>
        <v>64</v>
      </c>
      <c r="AA336" s="37">
        <f t="shared" ref="AA336" si="1471">+AB336+10</f>
        <v>54</v>
      </c>
      <c r="AB336" s="37">
        <f t="shared" si="1424"/>
        <v>44</v>
      </c>
      <c r="AC336" s="37">
        <f t="shared" si="1425"/>
        <v>34</v>
      </c>
      <c r="AD336" s="43">
        <v>1</v>
      </c>
      <c r="AE336" s="44">
        <f t="shared" si="1426"/>
        <v>34</v>
      </c>
      <c r="AF336" s="13">
        <f t="shared" si="1427"/>
        <v>39</v>
      </c>
      <c r="AG336" s="13">
        <f t="shared" si="1428"/>
        <v>44</v>
      </c>
      <c r="AH336" s="13">
        <f t="shared" si="1429"/>
        <v>49</v>
      </c>
      <c r="AI336" s="13">
        <f t="shared" si="1430"/>
        <v>59</v>
      </c>
      <c r="AJ336" s="13">
        <f t="shared" si="1431"/>
        <v>69</v>
      </c>
    </row>
    <row r="337" spans="1:36" ht="15" x14ac:dyDescent="0.25">
      <c r="A337" s="7">
        <f t="shared" si="1408"/>
        <v>42702</v>
      </c>
      <c r="B337" s="8" t="str">
        <f t="shared" si="1398"/>
        <v>lun</v>
      </c>
      <c r="C337" s="8">
        <f t="shared" si="1399"/>
        <v>48</v>
      </c>
      <c r="D337" s="8">
        <f t="shared" si="1400"/>
        <v>28</v>
      </c>
      <c r="E337" s="8">
        <f t="shared" si="1401"/>
        <v>11</v>
      </c>
      <c r="F337" s="9">
        <f t="shared" si="1402"/>
        <v>2016</v>
      </c>
      <c r="G337" s="7">
        <f t="shared" si="1384"/>
        <v>42338</v>
      </c>
      <c r="H337" s="8" t="str">
        <f t="shared" si="1393"/>
        <v>lun</v>
      </c>
      <c r="I337" s="57">
        <v>6</v>
      </c>
      <c r="J337" s="10">
        <v>36</v>
      </c>
      <c r="K337" s="33">
        <f t="shared" si="1415"/>
        <v>0.16666666666666666</v>
      </c>
      <c r="L337" s="11">
        <f t="shared" si="1416"/>
        <v>1.6666666666666665</v>
      </c>
      <c r="M337" s="7">
        <f t="shared" si="1417"/>
        <v>42702</v>
      </c>
      <c r="N337" s="8" t="str">
        <f t="shared" si="1409"/>
        <v>lun</v>
      </c>
      <c r="O337" s="77">
        <v>1</v>
      </c>
      <c r="P337" s="16">
        <v>36</v>
      </c>
      <c r="Q337" s="33">
        <f t="shared" si="1418"/>
        <v>2.7777777777777776E-2</v>
      </c>
      <c r="R337" s="11">
        <f t="shared" si="1419"/>
        <v>0.27777777777777779</v>
      </c>
      <c r="S337" s="32">
        <f t="shared" si="1403"/>
        <v>-0.83333333333333337</v>
      </c>
      <c r="T337" s="62">
        <v>49</v>
      </c>
      <c r="U337" s="72">
        <v>0</v>
      </c>
      <c r="V337" s="68"/>
      <c r="W337" s="28" t="str">
        <f t="shared" si="1410"/>
        <v>OK</v>
      </c>
      <c r="X337" s="37">
        <f t="shared" ref="X337" si="1472">+Y337+10</f>
        <v>84.437708333333333</v>
      </c>
      <c r="Y337" s="37">
        <f t="shared" ref="Y337" si="1473">+Z337+10</f>
        <v>74.437708333333333</v>
      </c>
      <c r="Z337" s="37">
        <f t="shared" ref="Z337" si="1474">+AA337+10</f>
        <v>64.437708333333333</v>
      </c>
      <c r="AA337" s="37">
        <f t="shared" ref="AA337" si="1475">+AB337+10</f>
        <v>54.437708333333333</v>
      </c>
      <c r="AB337" s="37">
        <f t="shared" si="1424"/>
        <v>44.437708333333333</v>
      </c>
      <c r="AC337" s="37">
        <f t="shared" si="1425"/>
        <v>34.437708333333333</v>
      </c>
      <c r="AD337" s="43">
        <v>1</v>
      </c>
      <c r="AE337" s="44">
        <f t="shared" si="1426"/>
        <v>34.437708333333333</v>
      </c>
      <c r="AF337" s="13">
        <f t="shared" si="1427"/>
        <v>39.576597222222219</v>
      </c>
      <c r="AG337" s="13">
        <f t="shared" si="1428"/>
        <v>44.854374999999997</v>
      </c>
      <c r="AH337" s="13">
        <f t="shared" si="1429"/>
        <v>50.132152777777776</v>
      </c>
      <c r="AI337" s="13">
        <f t="shared" si="1430"/>
        <v>60.271041666666669</v>
      </c>
      <c r="AJ337" s="13">
        <f t="shared" si="1431"/>
        <v>70.409930555555562</v>
      </c>
    </row>
    <row r="338" spans="1:36" ht="15" x14ac:dyDescent="0.25">
      <c r="A338" s="7">
        <f t="shared" si="1408"/>
        <v>42703</v>
      </c>
      <c r="B338" s="8" t="str">
        <f t="shared" si="1398"/>
        <v>mar</v>
      </c>
      <c r="C338" s="8">
        <f t="shared" si="1399"/>
        <v>48</v>
      </c>
      <c r="D338" s="8">
        <f t="shared" si="1400"/>
        <v>29</v>
      </c>
      <c r="E338" s="8">
        <f t="shared" si="1401"/>
        <v>11</v>
      </c>
      <c r="F338" s="9">
        <f t="shared" si="1402"/>
        <v>2016</v>
      </c>
      <c r="G338" s="7">
        <f t="shared" si="1384"/>
        <v>42339</v>
      </c>
      <c r="H338" s="8" t="str">
        <f t="shared" si="1393"/>
        <v>mar</v>
      </c>
      <c r="I338" s="57">
        <v>5</v>
      </c>
      <c r="J338" s="10">
        <v>36</v>
      </c>
      <c r="K338" s="33">
        <f t="shared" si="1415"/>
        <v>0.1388888888888889</v>
      </c>
      <c r="L338" s="11">
        <f t="shared" si="1416"/>
        <v>1.3888888888888888</v>
      </c>
      <c r="M338" s="7">
        <f t="shared" si="1417"/>
        <v>42703</v>
      </c>
      <c r="N338" s="8" t="str">
        <f t="shared" si="1409"/>
        <v>mar</v>
      </c>
      <c r="O338" s="77">
        <v>1</v>
      </c>
      <c r="P338" s="16">
        <v>36</v>
      </c>
      <c r="Q338" s="33">
        <f t="shared" si="1418"/>
        <v>2.7777777777777776E-2</v>
      </c>
      <c r="R338" s="11">
        <f t="shared" si="1419"/>
        <v>0.27777777777777779</v>
      </c>
      <c r="S338" s="32">
        <f t="shared" si="1403"/>
        <v>-0.8</v>
      </c>
      <c r="T338" s="62">
        <v>49</v>
      </c>
      <c r="U338" s="72">
        <v>0</v>
      </c>
      <c r="V338" s="68"/>
      <c r="W338" s="28" t="str">
        <f t="shared" si="1410"/>
        <v>OK</v>
      </c>
      <c r="X338" s="37">
        <f t="shared" ref="X338" si="1476">+Y338+10</f>
        <v>84.437708333333333</v>
      </c>
      <c r="Y338" s="37">
        <f t="shared" ref="Y338" si="1477">+Z338+10</f>
        <v>74.437708333333333</v>
      </c>
      <c r="Z338" s="37">
        <f t="shared" ref="Z338" si="1478">+AA338+10</f>
        <v>64.437708333333333</v>
      </c>
      <c r="AA338" s="37">
        <f t="shared" ref="AA338" si="1479">+AB338+10</f>
        <v>54.437708333333333</v>
      </c>
      <c r="AB338" s="37">
        <f t="shared" si="1424"/>
        <v>44.437708333333333</v>
      </c>
      <c r="AC338" s="37">
        <f t="shared" si="1425"/>
        <v>34.437708333333333</v>
      </c>
      <c r="AD338" s="43">
        <v>1</v>
      </c>
      <c r="AE338" s="44">
        <f t="shared" si="1426"/>
        <v>34.437708333333333</v>
      </c>
      <c r="AF338" s="13">
        <f t="shared" si="1427"/>
        <v>39.576597222222219</v>
      </c>
      <c r="AG338" s="13">
        <f t="shared" si="1428"/>
        <v>44.854374999999997</v>
      </c>
      <c r="AH338" s="13">
        <f t="shared" si="1429"/>
        <v>50.132152777777776</v>
      </c>
      <c r="AI338" s="13">
        <f t="shared" si="1430"/>
        <v>60.271041666666669</v>
      </c>
      <c r="AJ338" s="13">
        <f t="shared" si="1431"/>
        <v>70.409930555555562</v>
      </c>
    </row>
    <row r="339" spans="1:36" ht="15" x14ac:dyDescent="0.25">
      <c r="A339" s="7">
        <f t="shared" si="1408"/>
        <v>42704</v>
      </c>
      <c r="B339" s="8" t="str">
        <f t="shared" si="1398"/>
        <v>mer</v>
      </c>
      <c r="C339" s="8">
        <f t="shared" si="1399"/>
        <v>48</v>
      </c>
      <c r="D339" s="8">
        <f t="shared" si="1400"/>
        <v>30</v>
      </c>
      <c r="E339" s="8">
        <f t="shared" si="1401"/>
        <v>11</v>
      </c>
      <c r="F339" s="9">
        <f t="shared" si="1402"/>
        <v>2016</v>
      </c>
      <c r="G339" s="7">
        <f t="shared" si="1384"/>
        <v>42340</v>
      </c>
      <c r="H339" s="8" t="str">
        <f t="shared" si="1393"/>
        <v>mer</v>
      </c>
      <c r="I339" s="57">
        <v>6</v>
      </c>
      <c r="J339" s="10">
        <v>36</v>
      </c>
      <c r="K339" s="33">
        <f t="shared" si="1415"/>
        <v>0.16666666666666666</v>
      </c>
      <c r="L339" s="11">
        <f t="shared" si="1416"/>
        <v>1.6666666666666665</v>
      </c>
      <c r="M339" s="7">
        <f t="shared" si="1417"/>
        <v>42704</v>
      </c>
      <c r="N339" s="8" t="str">
        <f t="shared" si="1409"/>
        <v>mer</v>
      </c>
      <c r="O339" s="77">
        <v>1</v>
      </c>
      <c r="P339" s="16">
        <v>36</v>
      </c>
      <c r="Q339" s="33">
        <f t="shared" si="1418"/>
        <v>2.7777777777777776E-2</v>
      </c>
      <c r="R339" s="11">
        <f t="shared" si="1419"/>
        <v>0.27777777777777779</v>
      </c>
      <c r="S339" s="32">
        <f t="shared" si="1403"/>
        <v>-0.83333333333333337</v>
      </c>
      <c r="T339" s="62">
        <v>49</v>
      </c>
      <c r="U339" s="72">
        <v>0</v>
      </c>
      <c r="V339" s="68"/>
      <c r="W339" s="28" t="str">
        <f t="shared" si="1410"/>
        <v>OK</v>
      </c>
      <c r="X339" s="37">
        <f t="shared" ref="X339" si="1480">+Y339+10</f>
        <v>84.437708333333333</v>
      </c>
      <c r="Y339" s="37">
        <f t="shared" ref="Y339" si="1481">+Z339+10</f>
        <v>74.437708333333333</v>
      </c>
      <c r="Z339" s="37">
        <f t="shared" ref="Z339" si="1482">+AA339+10</f>
        <v>64.437708333333333</v>
      </c>
      <c r="AA339" s="37">
        <f t="shared" ref="AA339" si="1483">+AB339+10</f>
        <v>54.437708333333333</v>
      </c>
      <c r="AB339" s="37">
        <f t="shared" si="1424"/>
        <v>44.437708333333333</v>
      </c>
      <c r="AC339" s="37">
        <f t="shared" si="1425"/>
        <v>34.437708333333333</v>
      </c>
      <c r="AD339" s="43">
        <v>1</v>
      </c>
      <c r="AE339" s="44">
        <f t="shared" si="1426"/>
        <v>34.437708333333333</v>
      </c>
      <c r="AF339" s="13">
        <f t="shared" si="1427"/>
        <v>39.576597222222219</v>
      </c>
      <c r="AG339" s="13">
        <f t="shared" si="1428"/>
        <v>44.854374999999997</v>
      </c>
      <c r="AH339" s="13">
        <f t="shared" si="1429"/>
        <v>50.132152777777776</v>
      </c>
      <c r="AI339" s="13">
        <f t="shared" si="1430"/>
        <v>60.271041666666669</v>
      </c>
      <c r="AJ339" s="13">
        <f t="shared" si="1431"/>
        <v>70.409930555555562</v>
      </c>
    </row>
    <row r="340" spans="1:36" ht="15" x14ac:dyDescent="0.25">
      <c r="A340" s="7">
        <f t="shared" si="1408"/>
        <v>42705</v>
      </c>
      <c r="B340" s="8" t="str">
        <f t="shared" si="1398"/>
        <v>gio</v>
      </c>
      <c r="C340" s="8">
        <f t="shared" si="1399"/>
        <v>48</v>
      </c>
      <c r="D340" s="8">
        <f t="shared" si="1400"/>
        <v>1</v>
      </c>
      <c r="E340" s="8">
        <f t="shared" si="1401"/>
        <v>12</v>
      </c>
      <c r="F340" s="9">
        <f t="shared" si="1402"/>
        <v>2016</v>
      </c>
      <c r="G340" s="7">
        <f t="shared" si="1384"/>
        <v>42341</v>
      </c>
      <c r="H340" s="8" t="str">
        <f t="shared" si="1393"/>
        <v>gio</v>
      </c>
      <c r="I340" s="57">
        <v>7</v>
      </c>
      <c r="J340" s="10">
        <v>36</v>
      </c>
      <c r="K340" s="33">
        <f t="shared" si="1415"/>
        <v>0.19444444444444445</v>
      </c>
      <c r="L340" s="11">
        <f t="shared" si="1416"/>
        <v>1.9444444444444444</v>
      </c>
      <c r="M340" s="7">
        <f t="shared" si="1417"/>
        <v>42705</v>
      </c>
      <c r="N340" s="8" t="str">
        <f t="shared" si="1409"/>
        <v>gio</v>
      </c>
      <c r="O340" s="77">
        <v>1</v>
      </c>
      <c r="P340" s="16">
        <v>36</v>
      </c>
      <c r="Q340" s="33">
        <f t="shared" si="1418"/>
        <v>2.7777777777777776E-2</v>
      </c>
      <c r="R340" s="11">
        <f t="shared" si="1419"/>
        <v>0.27777777777777779</v>
      </c>
      <c r="S340" s="32">
        <f t="shared" si="1403"/>
        <v>-0.8571428571428571</v>
      </c>
      <c r="T340" s="62">
        <v>49</v>
      </c>
      <c r="U340" s="72">
        <v>0</v>
      </c>
      <c r="V340" s="68"/>
      <c r="W340" s="28" t="str">
        <f t="shared" si="1410"/>
        <v>OK</v>
      </c>
      <c r="X340" s="37">
        <f t="shared" ref="X340" si="1484">+Y340+10</f>
        <v>84.437708333333333</v>
      </c>
      <c r="Y340" s="37">
        <f t="shared" ref="Y340" si="1485">+Z340+10</f>
        <v>74.437708333333333</v>
      </c>
      <c r="Z340" s="37">
        <f t="shared" ref="Z340" si="1486">+AA340+10</f>
        <v>64.437708333333333</v>
      </c>
      <c r="AA340" s="37">
        <f t="shared" ref="AA340" si="1487">+AB340+10</f>
        <v>54.437708333333333</v>
      </c>
      <c r="AB340" s="37">
        <f t="shared" si="1424"/>
        <v>44.437708333333333</v>
      </c>
      <c r="AC340" s="37">
        <f t="shared" si="1425"/>
        <v>34.437708333333333</v>
      </c>
      <c r="AD340" s="43">
        <v>1</v>
      </c>
      <c r="AE340" s="44">
        <f t="shared" si="1426"/>
        <v>34.437708333333333</v>
      </c>
      <c r="AF340" s="13">
        <f t="shared" si="1427"/>
        <v>39.576597222222219</v>
      </c>
      <c r="AG340" s="13">
        <f t="shared" si="1428"/>
        <v>44.854374999999997</v>
      </c>
      <c r="AH340" s="13">
        <f t="shared" si="1429"/>
        <v>50.132152777777776</v>
      </c>
      <c r="AI340" s="13">
        <f t="shared" si="1430"/>
        <v>60.271041666666669</v>
      </c>
      <c r="AJ340" s="13">
        <f t="shared" si="1431"/>
        <v>70.409930555555562</v>
      </c>
    </row>
    <row r="341" spans="1:36" ht="15" x14ac:dyDescent="0.25">
      <c r="A341" s="7">
        <f t="shared" si="1408"/>
        <v>42706</v>
      </c>
      <c r="B341" s="8" t="str">
        <f t="shared" si="1398"/>
        <v>ven</v>
      </c>
      <c r="C341" s="8">
        <f t="shared" si="1399"/>
        <v>48</v>
      </c>
      <c r="D341" s="8">
        <f t="shared" si="1400"/>
        <v>2</v>
      </c>
      <c r="E341" s="8">
        <f t="shared" si="1401"/>
        <v>12</v>
      </c>
      <c r="F341" s="9">
        <f t="shared" si="1402"/>
        <v>2016</v>
      </c>
      <c r="G341" s="7">
        <f t="shared" si="1384"/>
        <v>42342</v>
      </c>
      <c r="H341" s="8" t="str">
        <f t="shared" si="1393"/>
        <v>ven</v>
      </c>
      <c r="I341" s="57">
        <v>5</v>
      </c>
      <c r="J341" s="10">
        <v>36</v>
      </c>
      <c r="K341" s="33">
        <f t="shared" si="1415"/>
        <v>0.1388888888888889</v>
      </c>
      <c r="L341" s="11">
        <f t="shared" si="1416"/>
        <v>1.3888888888888888</v>
      </c>
      <c r="M341" s="7">
        <f t="shared" si="1417"/>
        <v>42706</v>
      </c>
      <c r="N341" s="8" t="str">
        <f t="shared" si="1409"/>
        <v>ven</v>
      </c>
      <c r="O341" s="77">
        <v>1</v>
      </c>
      <c r="P341" s="16">
        <v>36</v>
      </c>
      <c r="Q341" s="33">
        <f t="shared" si="1418"/>
        <v>2.7777777777777776E-2</v>
      </c>
      <c r="R341" s="11">
        <f t="shared" si="1419"/>
        <v>0.27777777777777779</v>
      </c>
      <c r="S341" s="32">
        <f t="shared" si="1403"/>
        <v>-0.8</v>
      </c>
      <c r="T341" s="62">
        <v>49</v>
      </c>
      <c r="U341" s="72">
        <v>0</v>
      </c>
      <c r="V341" s="68"/>
      <c r="W341" s="28" t="str">
        <f t="shared" si="1410"/>
        <v>OK</v>
      </c>
      <c r="X341" s="37">
        <f t="shared" ref="X341" si="1488">+Y341+10</f>
        <v>84.437708333333333</v>
      </c>
      <c r="Y341" s="37">
        <f t="shared" ref="Y341" si="1489">+Z341+10</f>
        <v>74.437708333333333</v>
      </c>
      <c r="Z341" s="37">
        <f t="shared" ref="Z341" si="1490">+AA341+10</f>
        <v>64.437708333333333</v>
      </c>
      <c r="AA341" s="37">
        <f t="shared" ref="AA341" si="1491">+AB341+10</f>
        <v>54.437708333333333</v>
      </c>
      <c r="AB341" s="37">
        <f t="shared" si="1424"/>
        <v>44.437708333333333</v>
      </c>
      <c r="AC341" s="37">
        <f t="shared" si="1425"/>
        <v>34.437708333333333</v>
      </c>
      <c r="AD341" s="43">
        <v>1</v>
      </c>
      <c r="AE341" s="44">
        <f t="shared" si="1426"/>
        <v>34.437708333333333</v>
      </c>
      <c r="AF341" s="13">
        <f t="shared" si="1427"/>
        <v>39.576597222222219</v>
      </c>
      <c r="AG341" s="13">
        <f t="shared" si="1428"/>
        <v>44.854374999999997</v>
      </c>
      <c r="AH341" s="13">
        <f t="shared" si="1429"/>
        <v>50.132152777777776</v>
      </c>
      <c r="AI341" s="13">
        <f t="shared" si="1430"/>
        <v>60.271041666666669</v>
      </c>
      <c r="AJ341" s="13">
        <f t="shared" si="1431"/>
        <v>70.409930555555562</v>
      </c>
    </row>
    <row r="342" spans="1:36" ht="15" x14ac:dyDescent="0.25">
      <c r="A342" s="7">
        <f t="shared" si="1408"/>
        <v>42707</v>
      </c>
      <c r="B342" s="8" t="str">
        <f t="shared" si="1398"/>
        <v>sab</v>
      </c>
      <c r="C342" s="8">
        <f t="shared" si="1399"/>
        <v>48</v>
      </c>
      <c r="D342" s="8">
        <f t="shared" si="1400"/>
        <v>3</v>
      </c>
      <c r="E342" s="8">
        <f t="shared" si="1401"/>
        <v>12</v>
      </c>
      <c r="F342" s="9">
        <f t="shared" si="1402"/>
        <v>2016</v>
      </c>
      <c r="G342" s="7">
        <f t="shared" si="1384"/>
        <v>42343</v>
      </c>
      <c r="H342" s="8" t="str">
        <f t="shared" si="1393"/>
        <v>sab</v>
      </c>
      <c r="I342" s="57">
        <v>17</v>
      </c>
      <c r="J342" s="10">
        <v>36</v>
      </c>
      <c r="K342" s="33">
        <f t="shared" si="1415"/>
        <v>0.47222222222222221</v>
      </c>
      <c r="L342" s="11">
        <f t="shared" si="1416"/>
        <v>4.7222222222222223</v>
      </c>
      <c r="M342" s="7">
        <f t="shared" si="1417"/>
        <v>42707</v>
      </c>
      <c r="N342" s="8" t="str">
        <f t="shared" si="1409"/>
        <v>sab</v>
      </c>
      <c r="O342" s="77">
        <v>1</v>
      </c>
      <c r="P342" s="16">
        <v>36</v>
      </c>
      <c r="Q342" s="33">
        <f t="shared" si="1418"/>
        <v>2.7777777777777776E-2</v>
      </c>
      <c r="R342" s="11">
        <f t="shared" si="1419"/>
        <v>0.27777777777777779</v>
      </c>
      <c r="S342" s="32">
        <f t="shared" si="1403"/>
        <v>-0.94117647058823528</v>
      </c>
      <c r="T342" s="62">
        <v>49</v>
      </c>
      <c r="U342" s="72">
        <v>0</v>
      </c>
      <c r="V342" s="68"/>
      <c r="W342" s="28" t="str">
        <f t="shared" si="1410"/>
        <v>OK</v>
      </c>
      <c r="X342" s="37">
        <f t="shared" ref="X342" si="1492">+Y342+10</f>
        <v>84.437708333333333</v>
      </c>
      <c r="Y342" s="37">
        <f t="shared" ref="Y342" si="1493">+Z342+10</f>
        <v>74.437708333333333</v>
      </c>
      <c r="Z342" s="37">
        <f t="shared" ref="Z342" si="1494">+AA342+10</f>
        <v>64.437708333333333</v>
      </c>
      <c r="AA342" s="37">
        <f t="shared" ref="AA342" si="1495">+AB342+10</f>
        <v>54.437708333333333</v>
      </c>
      <c r="AB342" s="37">
        <f t="shared" si="1424"/>
        <v>44.437708333333333</v>
      </c>
      <c r="AC342" s="37">
        <f t="shared" si="1425"/>
        <v>34.437708333333333</v>
      </c>
      <c r="AD342" s="43">
        <v>1</v>
      </c>
      <c r="AE342" s="44">
        <f t="shared" si="1426"/>
        <v>34.437708333333333</v>
      </c>
      <c r="AF342" s="13">
        <f t="shared" si="1427"/>
        <v>39.576597222222219</v>
      </c>
      <c r="AG342" s="13">
        <f t="shared" si="1428"/>
        <v>44.854374999999997</v>
      </c>
      <c r="AH342" s="13">
        <f t="shared" si="1429"/>
        <v>50.132152777777776</v>
      </c>
      <c r="AI342" s="13">
        <f t="shared" si="1430"/>
        <v>60.271041666666669</v>
      </c>
      <c r="AJ342" s="13">
        <f t="shared" si="1431"/>
        <v>70.409930555555562</v>
      </c>
    </row>
    <row r="343" spans="1:36" ht="15" x14ac:dyDescent="0.25">
      <c r="A343" s="7">
        <f t="shared" si="1408"/>
        <v>42708</v>
      </c>
      <c r="B343" s="8" t="str">
        <f t="shared" si="1398"/>
        <v>dom</v>
      </c>
      <c r="C343" s="8">
        <f t="shared" si="1399"/>
        <v>48</v>
      </c>
      <c r="D343" s="8">
        <f t="shared" si="1400"/>
        <v>4</v>
      </c>
      <c r="E343" s="8">
        <f t="shared" si="1401"/>
        <v>12</v>
      </c>
      <c r="F343" s="9">
        <f t="shared" si="1402"/>
        <v>2016</v>
      </c>
      <c r="G343" s="7">
        <f t="shared" si="1384"/>
        <v>42344</v>
      </c>
      <c r="H343" s="8" t="str">
        <f t="shared" si="1393"/>
        <v>dom</v>
      </c>
      <c r="I343" s="57">
        <v>26</v>
      </c>
      <c r="J343" s="10">
        <v>36</v>
      </c>
      <c r="K343" s="33">
        <f t="shared" si="1415"/>
        <v>0.72222222222222221</v>
      </c>
      <c r="L343" s="11">
        <f t="shared" si="1416"/>
        <v>7.2222222222222223</v>
      </c>
      <c r="M343" s="7">
        <f t="shared" si="1417"/>
        <v>42708</v>
      </c>
      <c r="N343" s="8" t="str">
        <f t="shared" si="1409"/>
        <v>dom</v>
      </c>
      <c r="O343" s="77">
        <v>1</v>
      </c>
      <c r="P343" s="16">
        <v>36</v>
      </c>
      <c r="Q343" s="33">
        <f t="shared" si="1418"/>
        <v>2.7777777777777776E-2</v>
      </c>
      <c r="R343" s="11">
        <f t="shared" si="1419"/>
        <v>0.27777777777777779</v>
      </c>
      <c r="S343" s="32">
        <f t="shared" si="1403"/>
        <v>-0.96153846153846156</v>
      </c>
      <c r="T343" s="62">
        <v>49</v>
      </c>
      <c r="U343" s="72">
        <v>0</v>
      </c>
      <c r="V343" s="68"/>
      <c r="W343" s="28" t="str">
        <f t="shared" si="1410"/>
        <v>OK</v>
      </c>
      <c r="X343" s="37">
        <f t="shared" ref="X343" si="1496">+Y343+10</f>
        <v>84.437708333333333</v>
      </c>
      <c r="Y343" s="37">
        <f t="shared" ref="Y343" si="1497">+Z343+10</f>
        <v>74.437708333333333</v>
      </c>
      <c r="Z343" s="37">
        <f t="shared" ref="Z343" si="1498">+AA343+10</f>
        <v>64.437708333333333</v>
      </c>
      <c r="AA343" s="37">
        <f t="shared" ref="AA343" si="1499">+AB343+10</f>
        <v>54.437708333333333</v>
      </c>
      <c r="AB343" s="37">
        <f t="shared" si="1424"/>
        <v>44.437708333333333</v>
      </c>
      <c r="AC343" s="37">
        <f t="shared" si="1425"/>
        <v>34.437708333333333</v>
      </c>
      <c r="AD343" s="43">
        <v>1</v>
      </c>
      <c r="AE343" s="44">
        <f t="shared" si="1426"/>
        <v>34.437708333333333</v>
      </c>
      <c r="AF343" s="13">
        <f t="shared" si="1427"/>
        <v>39.576597222222219</v>
      </c>
      <c r="AG343" s="13">
        <f t="shared" si="1428"/>
        <v>44.854374999999997</v>
      </c>
      <c r="AH343" s="13">
        <f t="shared" si="1429"/>
        <v>50.132152777777776</v>
      </c>
      <c r="AI343" s="13">
        <f t="shared" si="1430"/>
        <v>60.271041666666669</v>
      </c>
      <c r="AJ343" s="13">
        <f t="shared" si="1431"/>
        <v>70.409930555555562</v>
      </c>
    </row>
    <row r="344" spans="1:36" ht="15" x14ac:dyDescent="0.25">
      <c r="A344" s="7">
        <f t="shared" si="1408"/>
        <v>42709</v>
      </c>
      <c r="B344" s="8" t="str">
        <f t="shared" si="1398"/>
        <v>lun</v>
      </c>
      <c r="C344" s="8">
        <f t="shared" si="1399"/>
        <v>49</v>
      </c>
      <c r="D344" s="8">
        <f t="shared" si="1400"/>
        <v>5</v>
      </c>
      <c r="E344" s="8">
        <f t="shared" si="1401"/>
        <v>12</v>
      </c>
      <c r="F344" s="9">
        <f t="shared" si="1402"/>
        <v>2016</v>
      </c>
      <c r="G344" s="7">
        <f t="shared" si="1384"/>
        <v>42345</v>
      </c>
      <c r="H344" s="8" t="str">
        <f t="shared" si="1393"/>
        <v>lun</v>
      </c>
      <c r="I344" s="57">
        <v>32</v>
      </c>
      <c r="J344" s="10">
        <v>36</v>
      </c>
      <c r="K344" s="33">
        <f t="shared" si="1415"/>
        <v>0.88888888888888884</v>
      </c>
      <c r="L344" s="11">
        <f t="shared" si="1416"/>
        <v>8.8888888888888893</v>
      </c>
      <c r="M344" s="7">
        <f t="shared" si="1417"/>
        <v>42709</v>
      </c>
      <c r="N344" s="8" t="str">
        <f t="shared" si="1409"/>
        <v>lun</v>
      </c>
      <c r="O344" s="77">
        <v>1</v>
      </c>
      <c r="P344" s="16">
        <v>36</v>
      </c>
      <c r="Q344" s="33">
        <f t="shared" si="1418"/>
        <v>2.7777777777777776E-2</v>
      </c>
      <c r="R344" s="11">
        <f t="shared" si="1419"/>
        <v>0.27777777777777779</v>
      </c>
      <c r="S344" s="32">
        <f t="shared" si="1403"/>
        <v>-0.96874999999999989</v>
      </c>
      <c r="T344" s="62">
        <v>49</v>
      </c>
      <c r="U344" s="72">
        <v>0</v>
      </c>
      <c r="V344" s="68"/>
      <c r="W344" s="28" t="str">
        <f t="shared" si="1410"/>
        <v>OK</v>
      </c>
      <c r="X344" s="37">
        <f t="shared" ref="X344" si="1500">+Y344+10</f>
        <v>84.437708333333333</v>
      </c>
      <c r="Y344" s="37">
        <f t="shared" ref="Y344" si="1501">+Z344+10</f>
        <v>74.437708333333333</v>
      </c>
      <c r="Z344" s="37">
        <f t="shared" ref="Z344" si="1502">+AA344+10</f>
        <v>64.437708333333333</v>
      </c>
      <c r="AA344" s="37">
        <f t="shared" ref="AA344" si="1503">+AB344+10</f>
        <v>54.437708333333333</v>
      </c>
      <c r="AB344" s="37">
        <f t="shared" si="1424"/>
        <v>44.437708333333333</v>
      </c>
      <c r="AC344" s="37">
        <f t="shared" si="1425"/>
        <v>34.437708333333333</v>
      </c>
      <c r="AD344" s="43">
        <v>1</v>
      </c>
      <c r="AE344" s="44">
        <f t="shared" si="1426"/>
        <v>34.437708333333333</v>
      </c>
      <c r="AF344" s="13">
        <f t="shared" si="1427"/>
        <v>39.576597222222219</v>
      </c>
      <c r="AG344" s="13">
        <f t="shared" si="1428"/>
        <v>44.854374999999997</v>
      </c>
      <c r="AH344" s="13">
        <f t="shared" si="1429"/>
        <v>50.132152777777776</v>
      </c>
      <c r="AI344" s="13">
        <f t="shared" si="1430"/>
        <v>60.271041666666669</v>
      </c>
      <c r="AJ344" s="13">
        <f t="shared" si="1431"/>
        <v>70.409930555555562</v>
      </c>
    </row>
    <row r="345" spans="1:36" ht="15" x14ac:dyDescent="0.25">
      <c r="A345" s="7">
        <f t="shared" si="1408"/>
        <v>42710</v>
      </c>
      <c r="B345" s="8" t="str">
        <f t="shared" si="1398"/>
        <v>mar</v>
      </c>
      <c r="C345" s="8">
        <f t="shared" si="1399"/>
        <v>49</v>
      </c>
      <c r="D345" s="8">
        <f t="shared" si="1400"/>
        <v>6</v>
      </c>
      <c r="E345" s="8">
        <f t="shared" si="1401"/>
        <v>12</v>
      </c>
      <c r="F345" s="9">
        <f t="shared" si="1402"/>
        <v>2016</v>
      </c>
      <c r="G345" s="7">
        <f t="shared" si="1384"/>
        <v>42346</v>
      </c>
      <c r="H345" s="8" t="str">
        <f t="shared" si="1393"/>
        <v>mar</v>
      </c>
      <c r="I345" s="57">
        <v>13</v>
      </c>
      <c r="J345" s="10">
        <v>36</v>
      </c>
      <c r="K345" s="33">
        <f t="shared" si="1415"/>
        <v>0.3611111111111111</v>
      </c>
      <c r="L345" s="11">
        <f t="shared" si="1416"/>
        <v>3.6111111111111112</v>
      </c>
      <c r="M345" s="7">
        <f t="shared" si="1417"/>
        <v>42710</v>
      </c>
      <c r="N345" s="8" t="str">
        <f t="shared" si="1409"/>
        <v>mar</v>
      </c>
      <c r="O345" s="77">
        <v>1</v>
      </c>
      <c r="P345" s="16">
        <v>36</v>
      </c>
      <c r="Q345" s="33">
        <f t="shared" si="1418"/>
        <v>2.7777777777777776E-2</v>
      </c>
      <c r="R345" s="11">
        <f t="shared" si="1419"/>
        <v>0.27777777777777779</v>
      </c>
      <c r="S345" s="32">
        <f t="shared" si="1403"/>
        <v>-0.92307692307692313</v>
      </c>
      <c r="T345" s="62">
        <v>49</v>
      </c>
      <c r="U345" s="72">
        <v>0</v>
      </c>
      <c r="V345" s="68"/>
      <c r="W345" s="28" t="str">
        <f t="shared" si="1410"/>
        <v>OK</v>
      </c>
      <c r="X345" s="37">
        <f t="shared" ref="X345" si="1504">+Y345+10</f>
        <v>84.437708333333333</v>
      </c>
      <c r="Y345" s="37">
        <f t="shared" ref="Y345" si="1505">+Z345+10</f>
        <v>74.437708333333333</v>
      </c>
      <c r="Z345" s="37">
        <f t="shared" ref="Z345" si="1506">+AA345+10</f>
        <v>64.437708333333333</v>
      </c>
      <c r="AA345" s="37">
        <f t="shared" ref="AA345" si="1507">+AB345+10</f>
        <v>54.437708333333333</v>
      </c>
      <c r="AB345" s="37">
        <f t="shared" si="1424"/>
        <v>44.437708333333333</v>
      </c>
      <c r="AC345" s="37">
        <f t="shared" si="1425"/>
        <v>34.437708333333333</v>
      </c>
      <c r="AD345" s="43">
        <v>1</v>
      </c>
      <c r="AE345" s="44">
        <f t="shared" si="1426"/>
        <v>34.437708333333333</v>
      </c>
      <c r="AF345" s="13">
        <f t="shared" si="1427"/>
        <v>39.576597222222219</v>
      </c>
      <c r="AG345" s="13">
        <f t="shared" si="1428"/>
        <v>44.854374999999997</v>
      </c>
      <c r="AH345" s="13">
        <f t="shared" si="1429"/>
        <v>50.132152777777776</v>
      </c>
      <c r="AI345" s="13">
        <f t="shared" si="1430"/>
        <v>60.271041666666669</v>
      </c>
      <c r="AJ345" s="13">
        <f t="shared" si="1431"/>
        <v>70.409930555555562</v>
      </c>
    </row>
    <row r="346" spans="1:36" ht="15" x14ac:dyDescent="0.25">
      <c r="A346" s="7">
        <f t="shared" si="1408"/>
        <v>42711</v>
      </c>
      <c r="B346" s="8" t="str">
        <f t="shared" si="1398"/>
        <v>mer</v>
      </c>
      <c r="C346" s="8">
        <f t="shared" si="1399"/>
        <v>49</v>
      </c>
      <c r="D346" s="8">
        <f t="shared" si="1400"/>
        <v>7</v>
      </c>
      <c r="E346" s="8">
        <f t="shared" si="1401"/>
        <v>12</v>
      </c>
      <c r="F346" s="9">
        <f t="shared" si="1402"/>
        <v>2016</v>
      </c>
      <c r="G346" s="7">
        <f t="shared" si="1384"/>
        <v>42347</v>
      </c>
      <c r="H346" s="8" t="str">
        <f t="shared" si="1393"/>
        <v>mer</v>
      </c>
      <c r="I346" s="57">
        <v>18</v>
      </c>
      <c r="J346" s="10">
        <v>36</v>
      </c>
      <c r="K346" s="33">
        <f t="shared" si="1415"/>
        <v>0.5</v>
      </c>
      <c r="L346" s="11">
        <f t="shared" si="1416"/>
        <v>5</v>
      </c>
      <c r="M346" s="7">
        <f t="shared" si="1417"/>
        <v>42711</v>
      </c>
      <c r="N346" s="8" t="str">
        <f t="shared" si="1409"/>
        <v>mer</v>
      </c>
      <c r="O346" s="77">
        <v>1</v>
      </c>
      <c r="P346" s="16">
        <v>36</v>
      </c>
      <c r="Q346" s="33">
        <f t="shared" si="1418"/>
        <v>2.7777777777777776E-2</v>
      </c>
      <c r="R346" s="11">
        <f t="shared" si="1419"/>
        <v>0.27777777777777779</v>
      </c>
      <c r="S346" s="32">
        <f t="shared" si="1403"/>
        <v>-0.94444444444444442</v>
      </c>
      <c r="T346" s="62">
        <v>49</v>
      </c>
      <c r="U346" s="72">
        <v>0</v>
      </c>
      <c r="V346" s="68"/>
      <c r="W346" s="28" t="str">
        <f t="shared" si="1410"/>
        <v>OK</v>
      </c>
      <c r="X346" s="37">
        <f t="shared" ref="X346" si="1508">+Y346+10</f>
        <v>84.437708333333333</v>
      </c>
      <c r="Y346" s="37">
        <f t="shared" ref="Y346" si="1509">+Z346+10</f>
        <v>74.437708333333333</v>
      </c>
      <c r="Z346" s="37">
        <f t="shared" ref="Z346" si="1510">+AA346+10</f>
        <v>64.437708333333333</v>
      </c>
      <c r="AA346" s="37">
        <f t="shared" ref="AA346" si="1511">+AB346+10</f>
        <v>54.437708333333333</v>
      </c>
      <c r="AB346" s="37">
        <f t="shared" si="1424"/>
        <v>44.437708333333333</v>
      </c>
      <c r="AC346" s="37">
        <f t="shared" si="1425"/>
        <v>34.437708333333333</v>
      </c>
      <c r="AD346" s="43">
        <v>1</v>
      </c>
      <c r="AE346" s="44">
        <f t="shared" si="1426"/>
        <v>34.437708333333333</v>
      </c>
      <c r="AF346" s="13">
        <f t="shared" si="1427"/>
        <v>39.576597222222219</v>
      </c>
      <c r="AG346" s="13">
        <f t="shared" si="1428"/>
        <v>44.854374999999997</v>
      </c>
      <c r="AH346" s="13">
        <f t="shared" si="1429"/>
        <v>50.132152777777776</v>
      </c>
      <c r="AI346" s="13">
        <f t="shared" si="1430"/>
        <v>60.271041666666669</v>
      </c>
      <c r="AJ346" s="13">
        <f t="shared" si="1431"/>
        <v>70.409930555555562</v>
      </c>
    </row>
    <row r="347" spans="1:36" ht="15" x14ac:dyDescent="0.25">
      <c r="A347" s="7">
        <f t="shared" si="1408"/>
        <v>42712</v>
      </c>
      <c r="B347" s="8" t="str">
        <f t="shared" si="1398"/>
        <v>gio</v>
      </c>
      <c r="C347" s="8">
        <f t="shared" si="1399"/>
        <v>49</v>
      </c>
      <c r="D347" s="8">
        <f t="shared" si="1400"/>
        <v>8</v>
      </c>
      <c r="E347" s="8">
        <f t="shared" si="1401"/>
        <v>12</v>
      </c>
      <c r="F347" s="9">
        <f t="shared" si="1402"/>
        <v>2016</v>
      </c>
      <c r="G347" s="7">
        <f t="shared" si="1384"/>
        <v>42348</v>
      </c>
      <c r="H347" s="8" t="str">
        <f t="shared" si="1393"/>
        <v>gio</v>
      </c>
      <c r="I347" s="57">
        <v>27</v>
      </c>
      <c r="J347" s="10">
        <v>36</v>
      </c>
      <c r="K347" s="33">
        <f t="shared" si="1415"/>
        <v>0.75</v>
      </c>
      <c r="L347" s="11">
        <f t="shared" si="1416"/>
        <v>7.5</v>
      </c>
      <c r="M347" s="7">
        <f t="shared" si="1417"/>
        <v>42712</v>
      </c>
      <c r="N347" s="8" t="str">
        <f t="shared" si="1409"/>
        <v>gio</v>
      </c>
      <c r="O347" s="77">
        <v>1</v>
      </c>
      <c r="P347" s="16">
        <v>36</v>
      </c>
      <c r="Q347" s="33">
        <f t="shared" si="1418"/>
        <v>2.7777777777777776E-2</v>
      </c>
      <c r="R347" s="11">
        <f t="shared" si="1419"/>
        <v>0.27777777777777779</v>
      </c>
      <c r="S347" s="32">
        <f t="shared" si="1403"/>
        <v>-0.96296296296296302</v>
      </c>
      <c r="T347" s="62">
        <v>49</v>
      </c>
      <c r="U347" s="72">
        <v>0</v>
      </c>
      <c r="V347" s="68"/>
      <c r="W347" s="28" t="str">
        <f t="shared" si="1410"/>
        <v>OK</v>
      </c>
      <c r="X347" s="37">
        <f t="shared" ref="X347" si="1512">+Y347+10</f>
        <v>84.437708333333333</v>
      </c>
      <c r="Y347" s="37">
        <f t="shared" ref="Y347" si="1513">+Z347+10</f>
        <v>74.437708333333333</v>
      </c>
      <c r="Z347" s="37">
        <f t="shared" ref="Z347" si="1514">+AA347+10</f>
        <v>64.437708333333333</v>
      </c>
      <c r="AA347" s="37">
        <f t="shared" ref="AA347" si="1515">+AB347+10</f>
        <v>54.437708333333333</v>
      </c>
      <c r="AB347" s="37">
        <f t="shared" si="1424"/>
        <v>44.437708333333333</v>
      </c>
      <c r="AC347" s="37">
        <f t="shared" si="1425"/>
        <v>34.437708333333333</v>
      </c>
      <c r="AD347" s="43">
        <v>1</v>
      </c>
      <c r="AE347" s="44">
        <f t="shared" si="1426"/>
        <v>34.437708333333333</v>
      </c>
      <c r="AF347" s="13">
        <f t="shared" si="1427"/>
        <v>39.576597222222219</v>
      </c>
      <c r="AG347" s="13">
        <f t="shared" si="1428"/>
        <v>44.854374999999997</v>
      </c>
      <c r="AH347" s="13">
        <f t="shared" si="1429"/>
        <v>50.132152777777776</v>
      </c>
      <c r="AI347" s="13">
        <f t="shared" si="1430"/>
        <v>60.271041666666669</v>
      </c>
      <c r="AJ347" s="13">
        <f t="shared" si="1431"/>
        <v>70.409930555555562</v>
      </c>
    </row>
    <row r="348" spans="1:36" ht="15" x14ac:dyDescent="0.25">
      <c r="A348" s="7">
        <f t="shared" si="1408"/>
        <v>42713</v>
      </c>
      <c r="B348" s="8" t="str">
        <f t="shared" si="1398"/>
        <v>ven</v>
      </c>
      <c r="C348" s="8">
        <f t="shared" si="1399"/>
        <v>49</v>
      </c>
      <c r="D348" s="8">
        <f t="shared" si="1400"/>
        <v>9</v>
      </c>
      <c r="E348" s="8">
        <f t="shared" si="1401"/>
        <v>12</v>
      </c>
      <c r="F348" s="9">
        <f t="shared" si="1402"/>
        <v>2016</v>
      </c>
      <c r="G348" s="7">
        <f t="shared" si="1384"/>
        <v>42349</v>
      </c>
      <c r="H348" s="8" t="str">
        <f t="shared" si="1393"/>
        <v>ven</v>
      </c>
      <c r="I348" s="57">
        <v>8</v>
      </c>
      <c r="J348" s="10">
        <v>36</v>
      </c>
      <c r="K348" s="33">
        <f t="shared" si="1415"/>
        <v>0.22222222222222221</v>
      </c>
      <c r="L348" s="11">
        <f t="shared" si="1416"/>
        <v>2.2222222222222223</v>
      </c>
      <c r="M348" s="7">
        <f t="shared" si="1417"/>
        <v>42713</v>
      </c>
      <c r="N348" s="8" t="str">
        <f t="shared" si="1409"/>
        <v>ven</v>
      </c>
      <c r="O348" s="77">
        <v>1</v>
      </c>
      <c r="P348" s="16">
        <v>36</v>
      </c>
      <c r="Q348" s="33">
        <f t="shared" si="1418"/>
        <v>2.7777777777777776E-2</v>
      </c>
      <c r="R348" s="11">
        <f t="shared" si="1419"/>
        <v>0.27777777777777779</v>
      </c>
      <c r="S348" s="32">
        <f t="shared" si="1403"/>
        <v>-0.875</v>
      </c>
      <c r="T348" s="62">
        <v>49</v>
      </c>
      <c r="U348" s="72">
        <v>0</v>
      </c>
      <c r="V348" s="68"/>
      <c r="W348" s="28" t="str">
        <f t="shared" si="1410"/>
        <v>OK</v>
      </c>
      <c r="X348" s="37">
        <f t="shared" ref="X348" si="1516">+Y348+10</f>
        <v>84.437708333333333</v>
      </c>
      <c r="Y348" s="37">
        <f t="shared" ref="Y348" si="1517">+Z348+10</f>
        <v>74.437708333333333</v>
      </c>
      <c r="Z348" s="37">
        <f t="shared" ref="Z348" si="1518">+AA348+10</f>
        <v>64.437708333333333</v>
      </c>
      <c r="AA348" s="37">
        <f t="shared" ref="AA348" si="1519">+AB348+10</f>
        <v>54.437708333333333</v>
      </c>
      <c r="AB348" s="37">
        <f t="shared" si="1424"/>
        <v>44.437708333333333</v>
      </c>
      <c r="AC348" s="37">
        <f t="shared" si="1425"/>
        <v>34.437708333333333</v>
      </c>
      <c r="AD348" s="43">
        <v>1</v>
      </c>
      <c r="AE348" s="44">
        <f t="shared" si="1426"/>
        <v>34.437708333333333</v>
      </c>
      <c r="AF348" s="13">
        <f t="shared" si="1427"/>
        <v>39.576597222222219</v>
      </c>
      <c r="AG348" s="13">
        <f t="shared" si="1428"/>
        <v>44.854374999999997</v>
      </c>
      <c r="AH348" s="13">
        <f t="shared" si="1429"/>
        <v>50.132152777777776</v>
      </c>
      <c r="AI348" s="13">
        <f t="shared" si="1430"/>
        <v>60.271041666666669</v>
      </c>
      <c r="AJ348" s="13">
        <f t="shared" si="1431"/>
        <v>70.409930555555562</v>
      </c>
    </row>
    <row r="349" spans="1:36" ht="15" x14ac:dyDescent="0.25">
      <c r="A349" s="7">
        <f t="shared" si="1408"/>
        <v>42714</v>
      </c>
      <c r="B349" s="8" t="str">
        <f t="shared" si="1398"/>
        <v>sab</v>
      </c>
      <c r="C349" s="8">
        <f t="shared" si="1399"/>
        <v>49</v>
      </c>
      <c r="D349" s="8">
        <f t="shared" si="1400"/>
        <v>10</v>
      </c>
      <c r="E349" s="8">
        <f t="shared" si="1401"/>
        <v>12</v>
      </c>
      <c r="F349" s="9">
        <f t="shared" si="1402"/>
        <v>2016</v>
      </c>
      <c r="G349" s="7">
        <f t="shared" si="1384"/>
        <v>42350</v>
      </c>
      <c r="H349" s="8" t="str">
        <f t="shared" si="1393"/>
        <v>sab</v>
      </c>
      <c r="I349" s="57">
        <v>8</v>
      </c>
      <c r="J349" s="10">
        <v>36</v>
      </c>
      <c r="K349" s="33">
        <f t="shared" si="1415"/>
        <v>0.22222222222222221</v>
      </c>
      <c r="L349" s="11">
        <f t="shared" si="1416"/>
        <v>2.2222222222222223</v>
      </c>
      <c r="M349" s="7">
        <f t="shared" si="1417"/>
        <v>42714</v>
      </c>
      <c r="N349" s="8" t="str">
        <f t="shared" si="1409"/>
        <v>sab</v>
      </c>
      <c r="O349" s="77">
        <v>1</v>
      </c>
      <c r="P349" s="16">
        <v>36</v>
      </c>
      <c r="Q349" s="33">
        <f t="shared" si="1418"/>
        <v>2.7777777777777776E-2</v>
      </c>
      <c r="R349" s="11">
        <f t="shared" si="1419"/>
        <v>0.27777777777777779</v>
      </c>
      <c r="S349" s="32">
        <f t="shared" si="1403"/>
        <v>-0.875</v>
      </c>
      <c r="T349" s="62">
        <v>49</v>
      </c>
      <c r="U349" s="72">
        <v>0</v>
      </c>
      <c r="V349" s="68"/>
      <c r="W349" s="28" t="str">
        <f t="shared" si="1410"/>
        <v>OK</v>
      </c>
      <c r="X349" s="37">
        <f t="shared" ref="X349" si="1520">+Y349+10</f>
        <v>84.437708333333333</v>
      </c>
      <c r="Y349" s="37">
        <f t="shared" ref="Y349" si="1521">+Z349+10</f>
        <v>74.437708333333333</v>
      </c>
      <c r="Z349" s="37">
        <f t="shared" ref="Z349" si="1522">+AA349+10</f>
        <v>64.437708333333333</v>
      </c>
      <c r="AA349" s="37">
        <f t="shared" ref="AA349" si="1523">+AB349+10</f>
        <v>54.437708333333333</v>
      </c>
      <c r="AB349" s="37">
        <f t="shared" si="1424"/>
        <v>44.437708333333333</v>
      </c>
      <c r="AC349" s="37">
        <f t="shared" si="1425"/>
        <v>34.437708333333333</v>
      </c>
      <c r="AD349" s="43">
        <v>1</v>
      </c>
      <c r="AE349" s="44">
        <f t="shared" si="1426"/>
        <v>34.437708333333333</v>
      </c>
      <c r="AF349" s="13">
        <f t="shared" si="1427"/>
        <v>39.576597222222219</v>
      </c>
      <c r="AG349" s="13">
        <f t="shared" si="1428"/>
        <v>44.854374999999997</v>
      </c>
      <c r="AH349" s="13">
        <f t="shared" si="1429"/>
        <v>50.132152777777776</v>
      </c>
      <c r="AI349" s="13">
        <f t="shared" si="1430"/>
        <v>60.271041666666669</v>
      </c>
      <c r="AJ349" s="13">
        <f t="shared" si="1431"/>
        <v>70.409930555555562</v>
      </c>
    </row>
    <row r="350" spans="1:36" ht="15" x14ac:dyDescent="0.25">
      <c r="A350" s="7">
        <f t="shared" si="1408"/>
        <v>42715</v>
      </c>
      <c r="B350" s="8" t="str">
        <f t="shared" si="1398"/>
        <v>dom</v>
      </c>
      <c r="C350" s="8">
        <f t="shared" si="1399"/>
        <v>49</v>
      </c>
      <c r="D350" s="8">
        <f t="shared" si="1400"/>
        <v>11</v>
      </c>
      <c r="E350" s="8">
        <f t="shared" si="1401"/>
        <v>12</v>
      </c>
      <c r="F350" s="9">
        <f t="shared" si="1402"/>
        <v>2016</v>
      </c>
      <c r="G350" s="7">
        <f t="shared" si="1384"/>
        <v>42351</v>
      </c>
      <c r="H350" s="8" t="str">
        <f t="shared" si="1393"/>
        <v>dom</v>
      </c>
      <c r="I350" s="57">
        <v>3</v>
      </c>
      <c r="J350" s="10">
        <v>36</v>
      </c>
      <c r="K350" s="33">
        <f t="shared" si="1415"/>
        <v>8.3333333333333329E-2</v>
      </c>
      <c r="L350" s="11">
        <f t="shared" si="1416"/>
        <v>0.83333333333333326</v>
      </c>
      <c r="M350" s="7">
        <f t="shared" si="1417"/>
        <v>42715</v>
      </c>
      <c r="N350" s="8" t="str">
        <f t="shared" si="1409"/>
        <v>dom</v>
      </c>
      <c r="O350" s="77">
        <v>1</v>
      </c>
      <c r="P350" s="16">
        <v>36</v>
      </c>
      <c r="Q350" s="33">
        <f t="shared" si="1418"/>
        <v>2.7777777777777776E-2</v>
      </c>
      <c r="R350" s="11">
        <f t="shared" si="1419"/>
        <v>0.27777777777777779</v>
      </c>
      <c r="S350" s="32">
        <f t="shared" si="1403"/>
        <v>-0.66666666666666663</v>
      </c>
      <c r="T350" s="62">
        <v>49</v>
      </c>
      <c r="U350" s="72">
        <v>0</v>
      </c>
      <c r="V350" s="68"/>
      <c r="W350" s="28" t="str">
        <f t="shared" si="1410"/>
        <v>OK</v>
      </c>
      <c r="X350" s="37">
        <f t="shared" ref="X350" si="1524">+Y350+10</f>
        <v>84.437708333333333</v>
      </c>
      <c r="Y350" s="37">
        <f t="shared" ref="Y350" si="1525">+Z350+10</f>
        <v>74.437708333333333</v>
      </c>
      <c r="Z350" s="37">
        <f t="shared" ref="Z350" si="1526">+AA350+10</f>
        <v>64.437708333333333</v>
      </c>
      <c r="AA350" s="37">
        <f t="shared" ref="AA350" si="1527">+AB350+10</f>
        <v>54.437708333333333</v>
      </c>
      <c r="AB350" s="37">
        <f t="shared" si="1424"/>
        <v>44.437708333333333</v>
      </c>
      <c r="AC350" s="37">
        <f t="shared" si="1425"/>
        <v>34.437708333333333</v>
      </c>
      <c r="AD350" s="43">
        <v>1</v>
      </c>
      <c r="AE350" s="44">
        <f t="shared" si="1426"/>
        <v>34.437708333333333</v>
      </c>
      <c r="AF350" s="13">
        <f t="shared" si="1427"/>
        <v>39.576597222222219</v>
      </c>
      <c r="AG350" s="13">
        <f t="shared" si="1428"/>
        <v>44.854374999999997</v>
      </c>
      <c r="AH350" s="13">
        <f t="shared" si="1429"/>
        <v>50.132152777777776</v>
      </c>
      <c r="AI350" s="13">
        <f t="shared" si="1430"/>
        <v>60.271041666666669</v>
      </c>
      <c r="AJ350" s="13">
        <f t="shared" si="1431"/>
        <v>70.409930555555562</v>
      </c>
    </row>
    <row r="351" spans="1:36" ht="15" x14ac:dyDescent="0.25">
      <c r="A351" s="7">
        <f t="shared" si="1408"/>
        <v>42716</v>
      </c>
      <c r="B351" s="8" t="str">
        <f t="shared" si="1398"/>
        <v>lun</v>
      </c>
      <c r="C351" s="8">
        <f t="shared" si="1399"/>
        <v>50</v>
      </c>
      <c r="D351" s="8">
        <f t="shared" si="1400"/>
        <v>12</v>
      </c>
      <c r="E351" s="8">
        <f t="shared" si="1401"/>
        <v>12</v>
      </c>
      <c r="F351" s="9">
        <f t="shared" si="1402"/>
        <v>2016</v>
      </c>
      <c r="G351" s="7">
        <f t="shared" si="1384"/>
        <v>42352</v>
      </c>
      <c r="H351" s="8" t="str">
        <f t="shared" si="1393"/>
        <v>lun</v>
      </c>
      <c r="I351" s="57">
        <v>25</v>
      </c>
      <c r="J351" s="10">
        <v>36</v>
      </c>
      <c r="K351" s="33">
        <f t="shared" si="1415"/>
        <v>0.69444444444444442</v>
      </c>
      <c r="L351" s="11">
        <f t="shared" si="1416"/>
        <v>6.9444444444444446</v>
      </c>
      <c r="M351" s="7">
        <f t="shared" si="1417"/>
        <v>42716</v>
      </c>
      <c r="N351" s="8" t="str">
        <f t="shared" si="1409"/>
        <v>lun</v>
      </c>
      <c r="O351" s="77">
        <v>0</v>
      </c>
      <c r="P351" s="16">
        <v>36</v>
      </c>
      <c r="Q351" s="33">
        <f t="shared" si="1418"/>
        <v>0</v>
      </c>
      <c r="R351" s="11">
        <f t="shared" si="1419"/>
        <v>0</v>
      </c>
      <c r="S351" s="32">
        <f t="shared" si="1403"/>
        <v>-1</v>
      </c>
      <c r="T351" s="62">
        <v>49</v>
      </c>
      <c r="U351" s="72">
        <v>0</v>
      </c>
      <c r="V351" s="68"/>
      <c r="W351" s="28" t="str">
        <f t="shared" si="1410"/>
        <v>OK</v>
      </c>
      <c r="X351" s="37">
        <f t="shared" ref="X351" si="1528">+Y351+10</f>
        <v>84</v>
      </c>
      <c r="Y351" s="37">
        <f t="shared" ref="Y351" si="1529">+Z351+10</f>
        <v>74</v>
      </c>
      <c r="Z351" s="37">
        <f t="shared" ref="Z351" si="1530">+AA351+10</f>
        <v>64</v>
      </c>
      <c r="AA351" s="37">
        <f t="shared" ref="AA351" si="1531">+AB351+10</f>
        <v>54</v>
      </c>
      <c r="AB351" s="37">
        <f t="shared" si="1424"/>
        <v>44</v>
      </c>
      <c r="AC351" s="37">
        <f t="shared" si="1425"/>
        <v>34</v>
      </c>
      <c r="AD351" s="43">
        <v>1</v>
      </c>
      <c r="AE351" s="44">
        <f t="shared" si="1426"/>
        <v>34</v>
      </c>
      <c r="AF351" s="13">
        <f t="shared" si="1427"/>
        <v>39</v>
      </c>
      <c r="AG351" s="13">
        <f t="shared" si="1428"/>
        <v>44</v>
      </c>
      <c r="AH351" s="13">
        <f t="shared" si="1429"/>
        <v>49</v>
      </c>
      <c r="AI351" s="13">
        <f t="shared" si="1430"/>
        <v>59</v>
      </c>
      <c r="AJ351" s="13">
        <f t="shared" si="1431"/>
        <v>69</v>
      </c>
    </row>
    <row r="352" spans="1:36" ht="15" x14ac:dyDescent="0.25">
      <c r="A352" s="7">
        <f t="shared" si="1408"/>
        <v>42717</v>
      </c>
      <c r="B352" s="8" t="str">
        <f t="shared" si="1398"/>
        <v>mar</v>
      </c>
      <c r="C352" s="8">
        <f t="shared" si="1399"/>
        <v>50</v>
      </c>
      <c r="D352" s="8">
        <f t="shared" si="1400"/>
        <v>13</v>
      </c>
      <c r="E352" s="8">
        <f t="shared" si="1401"/>
        <v>12</v>
      </c>
      <c r="F352" s="9">
        <f t="shared" si="1402"/>
        <v>2016</v>
      </c>
      <c r="G352" s="7">
        <f t="shared" si="1384"/>
        <v>42353</v>
      </c>
      <c r="H352" s="8" t="str">
        <f t="shared" si="1393"/>
        <v>mar</v>
      </c>
      <c r="I352" s="57">
        <v>26</v>
      </c>
      <c r="J352" s="10">
        <v>36</v>
      </c>
      <c r="K352" s="33">
        <f t="shared" si="1415"/>
        <v>0.72222222222222221</v>
      </c>
      <c r="L352" s="11">
        <f t="shared" si="1416"/>
        <v>7.2222222222222223</v>
      </c>
      <c r="M352" s="7">
        <f t="shared" si="1417"/>
        <v>42717</v>
      </c>
      <c r="N352" s="8" t="str">
        <f t="shared" si="1409"/>
        <v>mar</v>
      </c>
      <c r="O352" s="77">
        <v>0</v>
      </c>
      <c r="P352" s="16">
        <v>36</v>
      </c>
      <c r="Q352" s="33">
        <f t="shared" si="1418"/>
        <v>0</v>
      </c>
      <c r="R352" s="11">
        <f t="shared" si="1419"/>
        <v>0</v>
      </c>
      <c r="S352" s="32">
        <f t="shared" si="1403"/>
        <v>-1</v>
      </c>
      <c r="T352" s="62">
        <v>49</v>
      </c>
      <c r="U352" s="72">
        <v>0</v>
      </c>
      <c r="V352" s="68"/>
      <c r="W352" s="28" t="str">
        <f t="shared" si="1410"/>
        <v>OK</v>
      </c>
      <c r="X352" s="37">
        <f t="shared" ref="X352" si="1532">+Y352+10</f>
        <v>84</v>
      </c>
      <c r="Y352" s="37">
        <f t="shared" ref="Y352" si="1533">+Z352+10</f>
        <v>74</v>
      </c>
      <c r="Z352" s="37">
        <f t="shared" ref="Z352" si="1534">+AA352+10</f>
        <v>64</v>
      </c>
      <c r="AA352" s="37">
        <f t="shared" ref="AA352" si="1535">+AB352+10</f>
        <v>54</v>
      </c>
      <c r="AB352" s="37">
        <f t="shared" si="1424"/>
        <v>44</v>
      </c>
      <c r="AC352" s="37">
        <f t="shared" si="1425"/>
        <v>34</v>
      </c>
      <c r="AD352" s="43">
        <v>1</v>
      </c>
      <c r="AE352" s="44">
        <f t="shared" si="1426"/>
        <v>34</v>
      </c>
      <c r="AF352" s="13">
        <f t="shared" si="1427"/>
        <v>39</v>
      </c>
      <c r="AG352" s="13">
        <f t="shared" si="1428"/>
        <v>44</v>
      </c>
      <c r="AH352" s="13">
        <f t="shared" si="1429"/>
        <v>49</v>
      </c>
      <c r="AI352" s="13">
        <f t="shared" si="1430"/>
        <v>59</v>
      </c>
      <c r="AJ352" s="13">
        <f t="shared" si="1431"/>
        <v>69</v>
      </c>
    </row>
    <row r="353" spans="1:36" ht="15" x14ac:dyDescent="0.25">
      <c r="A353" s="7">
        <f t="shared" si="1408"/>
        <v>42718</v>
      </c>
      <c r="B353" s="8" t="str">
        <f t="shared" si="1398"/>
        <v>mer</v>
      </c>
      <c r="C353" s="8">
        <f t="shared" si="1399"/>
        <v>50</v>
      </c>
      <c r="D353" s="8">
        <f t="shared" si="1400"/>
        <v>14</v>
      </c>
      <c r="E353" s="8">
        <f t="shared" si="1401"/>
        <v>12</v>
      </c>
      <c r="F353" s="9">
        <f t="shared" si="1402"/>
        <v>2016</v>
      </c>
      <c r="G353" s="7">
        <f t="shared" si="1384"/>
        <v>42354</v>
      </c>
      <c r="H353" s="8" t="str">
        <f t="shared" si="1393"/>
        <v>mer</v>
      </c>
      <c r="I353" s="57">
        <v>17</v>
      </c>
      <c r="J353" s="10">
        <v>36</v>
      </c>
      <c r="K353" s="33">
        <f t="shared" si="1415"/>
        <v>0.47222222222222221</v>
      </c>
      <c r="L353" s="11">
        <f t="shared" si="1416"/>
        <v>4.7222222222222223</v>
      </c>
      <c r="M353" s="7">
        <f t="shared" si="1417"/>
        <v>42718</v>
      </c>
      <c r="N353" s="8" t="str">
        <f t="shared" si="1409"/>
        <v>mer</v>
      </c>
      <c r="O353" s="77">
        <v>0</v>
      </c>
      <c r="P353" s="16">
        <v>36</v>
      </c>
      <c r="Q353" s="33">
        <f t="shared" si="1418"/>
        <v>0</v>
      </c>
      <c r="R353" s="11">
        <f t="shared" si="1419"/>
        <v>0</v>
      </c>
      <c r="S353" s="32">
        <f t="shared" si="1403"/>
        <v>-1</v>
      </c>
      <c r="T353" s="62">
        <v>49</v>
      </c>
      <c r="U353" s="72">
        <v>0</v>
      </c>
      <c r="V353" s="68"/>
      <c r="W353" s="28" t="str">
        <f t="shared" si="1410"/>
        <v>OK</v>
      </c>
      <c r="X353" s="37">
        <f t="shared" ref="X353" si="1536">+Y353+10</f>
        <v>84</v>
      </c>
      <c r="Y353" s="37">
        <f t="shared" ref="Y353" si="1537">+Z353+10</f>
        <v>74</v>
      </c>
      <c r="Z353" s="37">
        <f t="shared" ref="Z353" si="1538">+AA353+10</f>
        <v>64</v>
      </c>
      <c r="AA353" s="37">
        <f t="shared" ref="AA353" si="1539">+AB353+10</f>
        <v>54</v>
      </c>
      <c r="AB353" s="37">
        <f t="shared" si="1424"/>
        <v>44</v>
      </c>
      <c r="AC353" s="37">
        <f t="shared" si="1425"/>
        <v>34</v>
      </c>
      <c r="AD353" s="43">
        <v>1</v>
      </c>
      <c r="AE353" s="44">
        <f t="shared" si="1426"/>
        <v>34</v>
      </c>
      <c r="AF353" s="13">
        <f t="shared" si="1427"/>
        <v>39</v>
      </c>
      <c r="AG353" s="13">
        <f t="shared" si="1428"/>
        <v>44</v>
      </c>
      <c r="AH353" s="13">
        <f t="shared" si="1429"/>
        <v>49</v>
      </c>
      <c r="AI353" s="13">
        <f t="shared" si="1430"/>
        <v>59</v>
      </c>
      <c r="AJ353" s="13">
        <f t="shared" si="1431"/>
        <v>69</v>
      </c>
    </row>
    <row r="354" spans="1:36" ht="15" x14ac:dyDescent="0.25">
      <c r="A354" s="7">
        <f t="shared" si="1408"/>
        <v>42719</v>
      </c>
      <c r="B354" s="8" t="str">
        <f t="shared" si="1398"/>
        <v>gio</v>
      </c>
      <c r="C354" s="8">
        <f t="shared" si="1399"/>
        <v>50</v>
      </c>
      <c r="D354" s="8">
        <f t="shared" si="1400"/>
        <v>15</v>
      </c>
      <c r="E354" s="8">
        <f t="shared" si="1401"/>
        <v>12</v>
      </c>
      <c r="F354" s="9">
        <f t="shared" si="1402"/>
        <v>2016</v>
      </c>
      <c r="G354" s="7">
        <f t="shared" si="1384"/>
        <v>42355</v>
      </c>
      <c r="H354" s="8" t="str">
        <f t="shared" si="1393"/>
        <v>gio</v>
      </c>
      <c r="I354" s="57">
        <v>7</v>
      </c>
      <c r="J354" s="10">
        <v>36</v>
      </c>
      <c r="K354" s="33">
        <f t="shared" si="1415"/>
        <v>0.19444444444444445</v>
      </c>
      <c r="L354" s="11">
        <f t="shared" si="1416"/>
        <v>1.9444444444444444</v>
      </c>
      <c r="M354" s="7">
        <f t="shared" si="1417"/>
        <v>42719</v>
      </c>
      <c r="N354" s="8" t="str">
        <f t="shared" si="1409"/>
        <v>gio</v>
      </c>
      <c r="O354" s="77">
        <v>0</v>
      </c>
      <c r="P354" s="16">
        <v>36</v>
      </c>
      <c r="Q354" s="33">
        <f t="shared" si="1418"/>
        <v>0</v>
      </c>
      <c r="R354" s="11">
        <f t="shared" si="1419"/>
        <v>0</v>
      </c>
      <c r="S354" s="32">
        <f t="shared" si="1403"/>
        <v>-1</v>
      </c>
      <c r="T354" s="62">
        <v>49</v>
      </c>
      <c r="U354" s="72">
        <v>0</v>
      </c>
      <c r="V354" s="68"/>
      <c r="W354" s="28" t="str">
        <f t="shared" si="1410"/>
        <v>OK</v>
      </c>
      <c r="X354" s="37">
        <f t="shared" ref="X354" si="1540">+Y354+10</f>
        <v>84</v>
      </c>
      <c r="Y354" s="37">
        <f t="shared" ref="Y354" si="1541">+Z354+10</f>
        <v>74</v>
      </c>
      <c r="Z354" s="37">
        <f t="shared" ref="Z354" si="1542">+AA354+10</f>
        <v>64</v>
      </c>
      <c r="AA354" s="37">
        <f t="shared" ref="AA354" si="1543">+AB354+10</f>
        <v>54</v>
      </c>
      <c r="AB354" s="37">
        <f t="shared" si="1424"/>
        <v>44</v>
      </c>
      <c r="AC354" s="37">
        <f t="shared" si="1425"/>
        <v>34</v>
      </c>
      <c r="AD354" s="43">
        <v>1</v>
      </c>
      <c r="AE354" s="44">
        <f t="shared" si="1426"/>
        <v>34</v>
      </c>
      <c r="AF354" s="13">
        <f t="shared" si="1427"/>
        <v>39</v>
      </c>
      <c r="AG354" s="13">
        <f t="shared" si="1428"/>
        <v>44</v>
      </c>
      <c r="AH354" s="13">
        <f t="shared" si="1429"/>
        <v>49</v>
      </c>
      <c r="AI354" s="13">
        <f t="shared" si="1430"/>
        <v>59</v>
      </c>
      <c r="AJ354" s="13">
        <f t="shared" si="1431"/>
        <v>69</v>
      </c>
    </row>
    <row r="355" spans="1:36" ht="15" x14ac:dyDescent="0.25">
      <c r="A355" s="7">
        <f t="shared" si="1408"/>
        <v>42720</v>
      </c>
      <c r="B355" s="8" t="str">
        <f t="shared" si="1398"/>
        <v>ven</v>
      </c>
      <c r="C355" s="8">
        <f t="shared" si="1399"/>
        <v>50</v>
      </c>
      <c r="D355" s="8">
        <f t="shared" si="1400"/>
        <v>16</v>
      </c>
      <c r="E355" s="8">
        <f t="shared" si="1401"/>
        <v>12</v>
      </c>
      <c r="F355" s="9">
        <f t="shared" si="1402"/>
        <v>2016</v>
      </c>
      <c r="G355" s="7">
        <f t="shared" si="1384"/>
        <v>42356</v>
      </c>
      <c r="H355" s="8" t="str">
        <f t="shared" si="1393"/>
        <v>ven</v>
      </c>
      <c r="I355" s="57">
        <v>1</v>
      </c>
      <c r="J355" s="10">
        <v>36</v>
      </c>
      <c r="K355" s="33">
        <f t="shared" si="1415"/>
        <v>2.7777777777777776E-2</v>
      </c>
      <c r="L355" s="11">
        <f t="shared" si="1416"/>
        <v>0.27777777777777779</v>
      </c>
      <c r="M355" s="7">
        <f t="shared" si="1417"/>
        <v>42720</v>
      </c>
      <c r="N355" s="8" t="str">
        <f t="shared" si="1409"/>
        <v>ven</v>
      </c>
      <c r="O355" s="77">
        <v>0</v>
      </c>
      <c r="P355" s="16">
        <v>36</v>
      </c>
      <c r="Q355" s="33">
        <f t="shared" si="1418"/>
        <v>0</v>
      </c>
      <c r="R355" s="11">
        <f t="shared" si="1419"/>
        <v>0</v>
      </c>
      <c r="S355" s="32">
        <f t="shared" si="1403"/>
        <v>-1</v>
      </c>
      <c r="T355" s="62">
        <v>49</v>
      </c>
      <c r="U355" s="72">
        <v>0</v>
      </c>
      <c r="V355" s="68"/>
      <c r="W355" s="28" t="str">
        <f t="shared" si="1410"/>
        <v>OK</v>
      </c>
      <c r="X355" s="37">
        <f t="shared" ref="X355" si="1544">+Y355+10</f>
        <v>84</v>
      </c>
      <c r="Y355" s="37">
        <f t="shared" ref="Y355" si="1545">+Z355+10</f>
        <v>74</v>
      </c>
      <c r="Z355" s="37">
        <f t="shared" ref="Z355" si="1546">+AA355+10</f>
        <v>64</v>
      </c>
      <c r="AA355" s="37">
        <f t="shared" ref="AA355" si="1547">+AB355+10</f>
        <v>54</v>
      </c>
      <c r="AB355" s="37">
        <f t="shared" si="1424"/>
        <v>44</v>
      </c>
      <c r="AC355" s="37">
        <f t="shared" si="1425"/>
        <v>34</v>
      </c>
      <c r="AD355" s="43">
        <v>1</v>
      </c>
      <c r="AE355" s="44">
        <f t="shared" si="1426"/>
        <v>34</v>
      </c>
      <c r="AF355" s="13">
        <f t="shared" si="1427"/>
        <v>39</v>
      </c>
      <c r="AG355" s="13">
        <f t="shared" si="1428"/>
        <v>44</v>
      </c>
      <c r="AH355" s="13">
        <f t="shared" si="1429"/>
        <v>49</v>
      </c>
      <c r="AI355" s="13">
        <f t="shared" si="1430"/>
        <v>59</v>
      </c>
      <c r="AJ355" s="13">
        <f t="shared" si="1431"/>
        <v>69</v>
      </c>
    </row>
    <row r="356" spans="1:36" ht="15" x14ac:dyDescent="0.25">
      <c r="A356" s="7">
        <f t="shared" si="1408"/>
        <v>42721</v>
      </c>
      <c r="B356" s="8" t="str">
        <f t="shared" si="1398"/>
        <v>sab</v>
      </c>
      <c r="C356" s="8">
        <f t="shared" si="1399"/>
        <v>50</v>
      </c>
      <c r="D356" s="8">
        <f t="shared" si="1400"/>
        <v>17</v>
      </c>
      <c r="E356" s="8">
        <f t="shared" si="1401"/>
        <v>12</v>
      </c>
      <c r="F356" s="9">
        <f t="shared" si="1402"/>
        <v>2016</v>
      </c>
      <c r="G356" s="7">
        <f t="shared" si="1384"/>
        <v>42357</v>
      </c>
      <c r="H356" s="8" t="str">
        <f t="shared" si="1393"/>
        <v>sab</v>
      </c>
      <c r="I356" s="57">
        <v>1</v>
      </c>
      <c r="J356" s="10">
        <v>36</v>
      </c>
      <c r="K356" s="33">
        <f t="shared" si="1415"/>
        <v>2.7777777777777776E-2</v>
      </c>
      <c r="L356" s="11">
        <f t="shared" si="1416"/>
        <v>0.27777777777777779</v>
      </c>
      <c r="M356" s="7">
        <f t="shared" si="1417"/>
        <v>42721</v>
      </c>
      <c r="N356" s="8" t="str">
        <f t="shared" si="1409"/>
        <v>sab</v>
      </c>
      <c r="O356" s="77">
        <v>0</v>
      </c>
      <c r="P356" s="16">
        <v>36</v>
      </c>
      <c r="Q356" s="33">
        <f t="shared" si="1418"/>
        <v>0</v>
      </c>
      <c r="R356" s="11">
        <f t="shared" si="1419"/>
        <v>0</v>
      </c>
      <c r="S356" s="32">
        <f t="shared" si="1403"/>
        <v>-1</v>
      </c>
      <c r="T356" s="62">
        <v>49</v>
      </c>
      <c r="U356" s="72">
        <v>0</v>
      </c>
      <c r="V356" s="68"/>
      <c r="W356" s="28" t="str">
        <f t="shared" si="1410"/>
        <v>OK</v>
      </c>
      <c r="X356" s="37">
        <f t="shared" ref="X356" si="1548">+Y356+10</f>
        <v>84</v>
      </c>
      <c r="Y356" s="37">
        <f t="shared" ref="Y356" si="1549">+Z356+10</f>
        <v>74</v>
      </c>
      <c r="Z356" s="37">
        <f t="shared" ref="Z356" si="1550">+AA356+10</f>
        <v>64</v>
      </c>
      <c r="AA356" s="37">
        <f t="shared" ref="AA356" si="1551">+AB356+10</f>
        <v>54</v>
      </c>
      <c r="AB356" s="37">
        <f t="shared" si="1424"/>
        <v>44</v>
      </c>
      <c r="AC356" s="37">
        <f t="shared" si="1425"/>
        <v>34</v>
      </c>
      <c r="AD356" s="43">
        <v>1</v>
      </c>
      <c r="AE356" s="44">
        <f t="shared" si="1426"/>
        <v>34</v>
      </c>
      <c r="AF356" s="13">
        <f t="shared" si="1427"/>
        <v>39</v>
      </c>
      <c r="AG356" s="13">
        <f t="shared" si="1428"/>
        <v>44</v>
      </c>
      <c r="AH356" s="13">
        <f t="shared" si="1429"/>
        <v>49</v>
      </c>
      <c r="AI356" s="13">
        <f t="shared" si="1430"/>
        <v>59</v>
      </c>
      <c r="AJ356" s="13">
        <f t="shared" si="1431"/>
        <v>69</v>
      </c>
    </row>
    <row r="357" spans="1:36" ht="15" x14ac:dyDescent="0.25">
      <c r="A357" s="7">
        <f t="shared" si="1408"/>
        <v>42722</v>
      </c>
      <c r="B357" s="8" t="str">
        <f t="shared" si="1398"/>
        <v>dom</v>
      </c>
      <c r="C357" s="8">
        <f t="shared" si="1399"/>
        <v>50</v>
      </c>
      <c r="D357" s="8">
        <f t="shared" si="1400"/>
        <v>18</v>
      </c>
      <c r="E357" s="8">
        <f t="shared" si="1401"/>
        <v>12</v>
      </c>
      <c r="F357" s="9">
        <f t="shared" si="1402"/>
        <v>2016</v>
      </c>
      <c r="G357" s="7">
        <f t="shared" si="1384"/>
        <v>42358</v>
      </c>
      <c r="H357" s="8" t="str">
        <f t="shared" si="1393"/>
        <v>dom</v>
      </c>
      <c r="I357" s="57">
        <v>2</v>
      </c>
      <c r="J357" s="10">
        <v>36</v>
      </c>
      <c r="K357" s="33">
        <f t="shared" si="1415"/>
        <v>5.5555555555555552E-2</v>
      </c>
      <c r="L357" s="11">
        <f t="shared" si="1416"/>
        <v>0.55555555555555558</v>
      </c>
      <c r="M357" s="7">
        <f t="shared" si="1417"/>
        <v>42722</v>
      </c>
      <c r="N357" s="8" t="str">
        <f t="shared" si="1409"/>
        <v>dom</v>
      </c>
      <c r="O357" s="77">
        <v>0</v>
      </c>
      <c r="P357" s="16">
        <v>36</v>
      </c>
      <c r="Q357" s="33">
        <f t="shared" si="1418"/>
        <v>0</v>
      </c>
      <c r="R357" s="11">
        <f t="shared" si="1419"/>
        <v>0</v>
      </c>
      <c r="S357" s="32">
        <f t="shared" si="1403"/>
        <v>-1</v>
      </c>
      <c r="T357" s="62">
        <v>49</v>
      </c>
      <c r="U357" s="72">
        <v>0</v>
      </c>
      <c r="V357" s="68"/>
      <c r="W357" s="28" t="str">
        <f t="shared" si="1410"/>
        <v>OK</v>
      </c>
      <c r="X357" s="37">
        <f t="shared" ref="X357" si="1552">+Y357+10</f>
        <v>84</v>
      </c>
      <c r="Y357" s="37">
        <f t="shared" ref="Y357" si="1553">+Z357+10</f>
        <v>74</v>
      </c>
      <c r="Z357" s="37">
        <f t="shared" ref="Z357" si="1554">+AA357+10</f>
        <v>64</v>
      </c>
      <c r="AA357" s="37">
        <f t="shared" ref="AA357" si="1555">+AB357+10</f>
        <v>54</v>
      </c>
      <c r="AB357" s="37">
        <f t="shared" si="1424"/>
        <v>44</v>
      </c>
      <c r="AC357" s="37">
        <f t="shared" si="1425"/>
        <v>34</v>
      </c>
      <c r="AD357" s="43">
        <v>1</v>
      </c>
      <c r="AE357" s="44">
        <f t="shared" si="1426"/>
        <v>34</v>
      </c>
      <c r="AF357" s="13">
        <f t="shared" si="1427"/>
        <v>39</v>
      </c>
      <c r="AG357" s="13">
        <f t="shared" si="1428"/>
        <v>44</v>
      </c>
      <c r="AH357" s="13">
        <f t="shared" si="1429"/>
        <v>49</v>
      </c>
      <c r="AI357" s="13">
        <f t="shared" si="1430"/>
        <v>59</v>
      </c>
      <c r="AJ357" s="13">
        <f t="shared" si="1431"/>
        <v>69</v>
      </c>
    </row>
    <row r="358" spans="1:36" ht="15" x14ac:dyDescent="0.25">
      <c r="A358" s="7">
        <f t="shared" si="1408"/>
        <v>42723</v>
      </c>
      <c r="B358" s="8" t="str">
        <f t="shared" si="1398"/>
        <v>lun</v>
      </c>
      <c r="C358" s="8">
        <f t="shared" si="1399"/>
        <v>51</v>
      </c>
      <c r="D358" s="8">
        <f t="shared" si="1400"/>
        <v>19</v>
      </c>
      <c r="E358" s="8">
        <f t="shared" si="1401"/>
        <v>12</v>
      </c>
      <c r="F358" s="9">
        <f t="shared" si="1402"/>
        <v>2016</v>
      </c>
      <c r="G358" s="7">
        <f t="shared" si="1384"/>
        <v>42359</v>
      </c>
      <c r="H358" s="8" t="str">
        <f t="shared" si="1393"/>
        <v>lun</v>
      </c>
      <c r="I358" s="57">
        <v>5</v>
      </c>
      <c r="J358" s="10">
        <v>36</v>
      </c>
      <c r="K358" s="33">
        <f t="shared" si="1415"/>
        <v>0.1388888888888889</v>
      </c>
      <c r="L358" s="11">
        <f t="shared" si="1416"/>
        <v>1.3888888888888888</v>
      </c>
      <c r="M358" s="7">
        <f t="shared" si="1417"/>
        <v>42723</v>
      </c>
      <c r="N358" s="8" t="str">
        <f t="shared" si="1409"/>
        <v>lun</v>
      </c>
      <c r="O358" s="77">
        <v>0</v>
      </c>
      <c r="P358" s="16">
        <v>36</v>
      </c>
      <c r="Q358" s="33">
        <f t="shared" si="1418"/>
        <v>0</v>
      </c>
      <c r="R358" s="11">
        <f t="shared" si="1419"/>
        <v>0</v>
      </c>
      <c r="S358" s="32">
        <f t="shared" si="1403"/>
        <v>-1</v>
      </c>
      <c r="T358" s="62">
        <v>49</v>
      </c>
      <c r="U358" s="72">
        <v>0</v>
      </c>
      <c r="V358" s="68"/>
      <c r="W358" s="28" t="str">
        <f t="shared" si="1410"/>
        <v>OK</v>
      </c>
      <c r="X358" s="37">
        <f t="shared" ref="X358" si="1556">+Y358+10</f>
        <v>84</v>
      </c>
      <c r="Y358" s="37">
        <f t="shared" ref="Y358" si="1557">+Z358+10</f>
        <v>74</v>
      </c>
      <c r="Z358" s="37">
        <f t="shared" ref="Z358" si="1558">+AA358+10</f>
        <v>64</v>
      </c>
      <c r="AA358" s="37">
        <f t="shared" ref="AA358" si="1559">+AB358+10</f>
        <v>54</v>
      </c>
      <c r="AB358" s="37">
        <f t="shared" si="1424"/>
        <v>44</v>
      </c>
      <c r="AC358" s="37">
        <f t="shared" si="1425"/>
        <v>34</v>
      </c>
      <c r="AD358" s="43">
        <v>1</v>
      </c>
      <c r="AE358" s="44">
        <f t="shared" si="1426"/>
        <v>34</v>
      </c>
      <c r="AF358" s="13">
        <f t="shared" si="1427"/>
        <v>39</v>
      </c>
      <c r="AG358" s="13">
        <f t="shared" si="1428"/>
        <v>44</v>
      </c>
      <c r="AH358" s="13">
        <f t="shared" si="1429"/>
        <v>49</v>
      </c>
      <c r="AI358" s="13">
        <f t="shared" si="1430"/>
        <v>59</v>
      </c>
      <c r="AJ358" s="13">
        <f t="shared" si="1431"/>
        <v>69</v>
      </c>
    </row>
    <row r="359" spans="1:36" ht="15" x14ac:dyDescent="0.25">
      <c r="A359" s="7">
        <f t="shared" si="1408"/>
        <v>42724</v>
      </c>
      <c r="B359" s="8" t="str">
        <f t="shared" si="1398"/>
        <v>mar</v>
      </c>
      <c r="C359" s="8">
        <f t="shared" si="1399"/>
        <v>51</v>
      </c>
      <c r="D359" s="8">
        <f t="shared" si="1400"/>
        <v>20</v>
      </c>
      <c r="E359" s="8">
        <f t="shared" si="1401"/>
        <v>12</v>
      </c>
      <c r="F359" s="9">
        <f t="shared" si="1402"/>
        <v>2016</v>
      </c>
      <c r="G359" s="7">
        <f t="shared" si="1384"/>
        <v>42360</v>
      </c>
      <c r="H359" s="8" t="str">
        <f t="shared" si="1393"/>
        <v>mar</v>
      </c>
      <c r="I359" s="57">
        <v>3</v>
      </c>
      <c r="J359" s="10">
        <v>36</v>
      </c>
      <c r="K359" s="33">
        <f t="shared" si="1415"/>
        <v>8.3333333333333329E-2</v>
      </c>
      <c r="L359" s="11">
        <f t="shared" si="1416"/>
        <v>0.83333333333333326</v>
      </c>
      <c r="M359" s="7">
        <f t="shared" si="1417"/>
        <v>42724</v>
      </c>
      <c r="N359" s="8" t="str">
        <f t="shared" si="1409"/>
        <v>mar</v>
      </c>
      <c r="O359" s="77">
        <v>0</v>
      </c>
      <c r="P359" s="16">
        <v>36</v>
      </c>
      <c r="Q359" s="33">
        <f t="shared" si="1418"/>
        <v>0</v>
      </c>
      <c r="R359" s="11">
        <f t="shared" si="1419"/>
        <v>0</v>
      </c>
      <c r="S359" s="32">
        <f t="shared" si="1403"/>
        <v>-1</v>
      </c>
      <c r="T359" s="62">
        <v>49</v>
      </c>
      <c r="U359" s="72">
        <v>0</v>
      </c>
      <c r="V359" s="68"/>
      <c r="W359" s="28" t="str">
        <f t="shared" si="1410"/>
        <v>OK</v>
      </c>
      <c r="X359" s="37">
        <f t="shared" ref="X359" si="1560">+Y359+10</f>
        <v>84</v>
      </c>
      <c r="Y359" s="37">
        <f t="shared" ref="Y359" si="1561">+Z359+10</f>
        <v>74</v>
      </c>
      <c r="Z359" s="37">
        <f t="shared" ref="Z359" si="1562">+AA359+10</f>
        <v>64</v>
      </c>
      <c r="AA359" s="37">
        <f t="shared" ref="AA359" si="1563">+AB359+10</f>
        <v>54</v>
      </c>
      <c r="AB359" s="37">
        <f t="shared" si="1424"/>
        <v>44</v>
      </c>
      <c r="AC359" s="37">
        <f t="shared" si="1425"/>
        <v>34</v>
      </c>
      <c r="AD359" s="43">
        <v>1</v>
      </c>
      <c r="AE359" s="44">
        <f t="shared" si="1426"/>
        <v>34</v>
      </c>
      <c r="AF359" s="13">
        <f t="shared" si="1427"/>
        <v>39</v>
      </c>
      <c r="AG359" s="13">
        <f t="shared" si="1428"/>
        <v>44</v>
      </c>
      <c r="AH359" s="13">
        <f t="shared" si="1429"/>
        <v>49</v>
      </c>
      <c r="AI359" s="13">
        <f t="shared" si="1430"/>
        <v>59</v>
      </c>
      <c r="AJ359" s="13">
        <f t="shared" si="1431"/>
        <v>69</v>
      </c>
    </row>
    <row r="360" spans="1:36" ht="15" x14ac:dyDescent="0.25">
      <c r="A360" s="7">
        <f t="shared" si="1408"/>
        <v>42725</v>
      </c>
      <c r="B360" s="8" t="str">
        <f t="shared" si="1398"/>
        <v>mer</v>
      </c>
      <c r="C360" s="8">
        <f t="shared" si="1399"/>
        <v>51</v>
      </c>
      <c r="D360" s="8">
        <f t="shared" si="1400"/>
        <v>21</v>
      </c>
      <c r="E360" s="8">
        <f t="shared" si="1401"/>
        <v>12</v>
      </c>
      <c r="F360" s="9">
        <f t="shared" si="1402"/>
        <v>2016</v>
      </c>
      <c r="G360" s="7">
        <f t="shared" si="1384"/>
        <v>42361</v>
      </c>
      <c r="H360" s="8" t="str">
        <f t="shared" si="1393"/>
        <v>mer</v>
      </c>
      <c r="I360" s="57">
        <v>5</v>
      </c>
      <c r="J360" s="10">
        <v>36</v>
      </c>
      <c r="K360" s="33">
        <f t="shared" si="1415"/>
        <v>0.1388888888888889</v>
      </c>
      <c r="L360" s="11">
        <f t="shared" si="1416"/>
        <v>1.3888888888888888</v>
      </c>
      <c r="M360" s="7">
        <f t="shared" si="1417"/>
        <v>42725</v>
      </c>
      <c r="N360" s="8" t="str">
        <f t="shared" si="1409"/>
        <v>mer</v>
      </c>
      <c r="O360" s="77">
        <v>0</v>
      </c>
      <c r="P360" s="16">
        <v>36</v>
      </c>
      <c r="Q360" s="33">
        <f t="shared" si="1418"/>
        <v>0</v>
      </c>
      <c r="R360" s="11">
        <f t="shared" si="1419"/>
        <v>0</v>
      </c>
      <c r="S360" s="32">
        <f t="shared" si="1403"/>
        <v>-1</v>
      </c>
      <c r="T360" s="62">
        <v>49</v>
      </c>
      <c r="U360" s="72">
        <v>0</v>
      </c>
      <c r="V360" s="68"/>
      <c r="W360" s="28" t="str">
        <f t="shared" si="1410"/>
        <v>OK</v>
      </c>
      <c r="X360" s="37">
        <f t="shared" ref="X360" si="1564">+Y360+10</f>
        <v>84</v>
      </c>
      <c r="Y360" s="37">
        <f t="shared" ref="Y360" si="1565">+Z360+10</f>
        <v>74</v>
      </c>
      <c r="Z360" s="37">
        <f t="shared" ref="Z360" si="1566">+AA360+10</f>
        <v>64</v>
      </c>
      <c r="AA360" s="37">
        <f t="shared" ref="AA360" si="1567">+AB360+10</f>
        <v>54</v>
      </c>
      <c r="AB360" s="37">
        <f t="shared" si="1424"/>
        <v>44</v>
      </c>
      <c r="AC360" s="37">
        <f t="shared" si="1425"/>
        <v>34</v>
      </c>
      <c r="AD360" s="43">
        <v>1</v>
      </c>
      <c r="AE360" s="44">
        <f t="shared" si="1426"/>
        <v>34</v>
      </c>
      <c r="AF360" s="13">
        <f t="shared" si="1427"/>
        <v>39</v>
      </c>
      <c r="AG360" s="13">
        <f t="shared" si="1428"/>
        <v>44</v>
      </c>
      <c r="AH360" s="13">
        <f t="shared" si="1429"/>
        <v>49</v>
      </c>
      <c r="AI360" s="13">
        <f t="shared" si="1430"/>
        <v>59</v>
      </c>
      <c r="AJ360" s="13">
        <f t="shared" si="1431"/>
        <v>69</v>
      </c>
    </row>
    <row r="361" spans="1:36" ht="15" x14ac:dyDescent="0.25">
      <c r="A361" s="7">
        <f t="shared" si="1408"/>
        <v>42726</v>
      </c>
      <c r="B361" s="8" t="str">
        <f t="shared" si="1398"/>
        <v>gio</v>
      </c>
      <c r="C361" s="8">
        <f t="shared" si="1399"/>
        <v>51</v>
      </c>
      <c r="D361" s="8">
        <f t="shared" si="1400"/>
        <v>22</v>
      </c>
      <c r="E361" s="8">
        <f t="shared" si="1401"/>
        <v>12</v>
      </c>
      <c r="F361" s="9">
        <f t="shared" si="1402"/>
        <v>2016</v>
      </c>
      <c r="G361" s="7">
        <f t="shared" si="1384"/>
        <v>42362</v>
      </c>
      <c r="H361" s="8" t="str">
        <f t="shared" si="1393"/>
        <v>gio</v>
      </c>
      <c r="I361" s="57">
        <v>13</v>
      </c>
      <c r="J361" s="10">
        <v>36</v>
      </c>
      <c r="K361" s="33">
        <f t="shared" si="1415"/>
        <v>0.3611111111111111</v>
      </c>
      <c r="L361" s="11">
        <f t="shared" si="1416"/>
        <v>3.6111111111111112</v>
      </c>
      <c r="M361" s="7">
        <f t="shared" si="1417"/>
        <v>42726</v>
      </c>
      <c r="N361" s="8" t="str">
        <f t="shared" si="1409"/>
        <v>gio</v>
      </c>
      <c r="O361" s="77">
        <v>0</v>
      </c>
      <c r="P361" s="16">
        <v>36</v>
      </c>
      <c r="Q361" s="33">
        <f t="shared" si="1418"/>
        <v>0</v>
      </c>
      <c r="R361" s="11">
        <f t="shared" si="1419"/>
        <v>0</v>
      </c>
      <c r="S361" s="32">
        <f t="shared" si="1403"/>
        <v>-1</v>
      </c>
      <c r="T361" s="62">
        <v>49</v>
      </c>
      <c r="U361" s="72">
        <v>0</v>
      </c>
      <c r="V361" s="68"/>
      <c r="W361" s="28" t="str">
        <f t="shared" si="1410"/>
        <v>OK</v>
      </c>
      <c r="X361" s="37">
        <f t="shared" ref="X361" si="1568">+Y361+10</f>
        <v>84</v>
      </c>
      <c r="Y361" s="37">
        <f t="shared" ref="Y361" si="1569">+Z361+10</f>
        <v>74</v>
      </c>
      <c r="Z361" s="37">
        <f t="shared" ref="Z361" si="1570">+AA361+10</f>
        <v>64</v>
      </c>
      <c r="AA361" s="37">
        <f t="shared" ref="AA361" si="1571">+AB361+10</f>
        <v>54</v>
      </c>
      <c r="AB361" s="37">
        <f t="shared" si="1424"/>
        <v>44</v>
      </c>
      <c r="AC361" s="37">
        <f t="shared" si="1425"/>
        <v>34</v>
      </c>
      <c r="AD361" s="43">
        <v>1</v>
      </c>
      <c r="AE361" s="44">
        <f t="shared" si="1426"/>
        <v>34</v>
      </c>
      <c r="AF361" s="13">
        <f t="shared" si="1427"/>
        <v>39</v>
      </c>
      <c r="AG361" s="13">
        <f t="shared" si="1428"/>
        <v>44</v>
      </c>
      <c r="AH361" s="13">
        <f t="shared" si="1429"/>
        <v>49</v>
      </c>
      <c r="AI361" s="13">
        <f t="shared" si="1430"/>
        <v>59</v>
      </c>
      <c r="AJ361" s="13">
        <f t="shared" si="1431"/>
        <v>69</v>
      </c>
    </row>
    <row r="362" spans="1:36" ht="15" x14ac:dyDescent="0.25">
      <c r="A362" s="7">
        <f t="shared" si="1408"/>
        <v>42727</v>
      </c>
      <c r="B362" s="8" t="str">
        <f t="shared" si="1398"/>
        <v>ven</v>
      </c>
      <c r="C362" s="8">
        <f t="shared" si="1399"/>
        <v>51</v>
      </c>
      <c r="D362" s="8">
        <f t="shared" si="1400"/>
        <v>23</v>
      </c>
      <c r="E362" s="8">
        <f t="shared" si="1401"/>
        <v>12</v>
      </c>
      <c r="F362" s="9">
        <f t="shared" si="1402"/>
        <v>2016</v>
      </c>
      <c r="G362" s="7">
        <f t="shared" si="1384"/>
        <v>42363</v>
      </c>
      <c r="H362" s="8" t="str">
        <f t="shared" si="1393"/>
        <v>ven</v>
      </c>
      <c r="I362" s="57">
        <v>15</v>
      </c>
      <c r="J362" s="10">
        <v>36</v>
      </c>
      <c r="K362" s="33">
        <f t="shared" si="1415"/>
        <v>0.41666666666666669</v>
      </c>
      <c r="L362" s="11">
        <f t="shared" si="1416"/>
        <v>4.166666666666667</v>
      </c>
      <c r="M362" s="7">
        <f t="shared" si="1417"/>
        <v>42727</v>
      </c>
      <c r="N362" s="8" t="str">
        <f t="shared" si="1409"/>
        <v>ven</v>
      </c>
      <c r="O362" s="77">
        <v>0</v>
      </c>
      <c r="P362" s="16">
        <v>36</v>
      </c>
      <c r="Q362" s="33">
        <f t="shared" si="1418"/>
        <v>0</v>
      </c>
      <c r="R362" s="11">
        <f t="shared" si="1419"/>
        <v>0</v>
      </c>
      <c r="S362" s="32">
        <f t="shared" si="1403"/>
        <v>-1</v>
      </c>
      <c r="T362" s="62">
        <v>49</v>
      </c>
      <c r="U362" s="72">
        <v>0</v>
      </c>
      <c r="V362" s="68"/>
      <c r="W362" s="28" t="str">
        <f t="shared" si="1410"/>
        <v>OK</v>
      </c>
      <c r="X362" s="37">
        <f t="shared" ref="X362" si="1572">+Y362+10</f>
        <v>84</v>
      </c>
      <c r="Y362" s="37">
        <f t="shared" ref="Y362" si="1573">+Z362+10</f>
        <v>74</v>
      </c>
      <c r="Z362" s="37">
        <f t="shared" ref="Z362" si="1574">+AA362+10</f>
        <v>64</v>
      </c>
      <c r="AA362" s="37">
        <f t="shared" ref="AA362" si="1575">+AB362+10</f>
        <v>54</v>
      </c>
      <c r="AB362" s="37">
        <f t="shared" si="1424"/>
        <v>44</v>
      </c>
      <c r="AC362" s="37">
        <f t="shared" si="1425"/>
        <v>34</v>
      </c>
      <c r="AD362" s="43">
        <v>1</v>
      </c>
      <c r="AE362" s="44">
        <f t="shared" si="1426"/>
        <v>34</v>
      </c>
      <c r="AF362" s="13">
        <f t="shared" si="1427"/>
        <v>39</v>
      </c>
      <c r="AG362" s="13">
        <f t="shared" si="1428"/>
        <v>44</v>
      </c>
      <c r="AH362" s="13">
        <f t="shared" si="1429"/>
        <v>49</v>
      </c>
      <c r="AI362" s="13">
        <f t="shared" si="1430"/>
        <v>59</v>
      </c>
      <c r="AJ362" s="13">
        <f t="shared" si="1431"/>
        <v>69</v>
      </c>
    </row>
    <row r="363" spans="1:36" ht="15" x14ac:dyDescent="0.25">
      <c r="A363" s="7">
        <f t="shared" si="1408"/>
        <v>42728</v>
      </c>
      <c r="B363" s="8" t="str">
        <f t="shared" si="1398"/>
        <v>sab</v>
      </c>
      <c r="C363" s="8">
        <f t="shared" si="1399"/>
        <v>51</v>
      </c>
      <c r="D363" s="8">
        <f t="shared" si="1400"/>
        <v>24</v>
      </c>
      <c r="E363" s="8">
        <f t="shared" si="1401"/>
        <v>12</v>
      </c>
      <c r="F363" s="9">
        <f t="shared" si="1402"/>
        <v>2016</v>
      </c>
      <c r="G363" s="7">
        <f t="shared" si="1384"/>
        <v>42364</v>
      </c>
      <c r="H363" s="8" t="str">
        <f t="shared" si="1393"/>
        <v>sab</v>
      </c>
      <c r="I363" s="57">
        <v>22</v>
      </c>
      <c r="J363" s="10">
        <v>36</v>
      </c>
      <c r="K363" s="33">
        <f t="shared" si="1415"/>
        <v>0.61111111111111116</v>
      </c>
      <c r="L363" s="11">
        <f t="shared" si="1416"/>
        <v>6.1111111111111116</v>
      </c>
      <c r="M363" s="7">
        <f t="shared" si="1417"/>
        <v>42728</v>
      </c>
      <c r="N363" s="8" t="str">
        <f t="shared" si="1409"/>
        <v>sab</v>
      </c>
      <c r="O363" s="77">
        <v>0</v>
      </c>
      <c r="P363" s="16">
        <v>36</v>
      </c>
      <c r="Q363" s="33">
        <f t="shared" si="1418"/>
        <v>0</v>
      </c>
      <c r="R363" s="11">
        <f t="shared" si="1419"/>
        <v>0</v>
      </c>
      <c r="S363" s="32">
        <f t="shared" si="1403"/>
        <v>-1</v>
      </c>
      <c r="T363" s="62">
        <v>49</v>
      </c>
      <c r="U363" s="72">
        <v>0</v>
      </c>
      <c r="V363" s="68"/>
      <c r="W363" s="28" t="str">
        <f t="shared" si="1410"/>
        <v>OK</v>
      </c>
      <c r="X363" s="37">
        <f t="shared" ref="X363" si="1576">+Y363+10</f>
        <v>84</v>
      </c>
      <c r="Y363" s="37">
        <f t="shared" ref="Y363" si="1577">+Z363+10</f>
        <v>74</v>
      </c>
      <c r="Z363" s="37">
        <f t="shared" ref="Z363" si="1578">+AA363+10</f>
        <v>64</v>
      </c>
      <c r="AA363" s="37">
        <f t="shared" ref="AA363" si="1579">+AB363+10</f>
        <v>54</v>
      </c>
      <c r="AB363" s="37">
        <f t="shared" si="1424"/>
        <v>44</v>
      </c>
      <c r="AC363" s="37">
        <f t="shared" si="1425"/>
        <v>34</v>
      </c>
      <c r="AD363" s="43">
        <v>1</v>
      </c>
      <c r="AE363" s="44">
        <f t="shared" si="1426"/>
        <v>34</v>
      </c>
      <c r="AF363" s="13">
        <f t="shared" si="1427"/>
        <v>39</v>
      </c>
      <c r="AG363" s="13">
        <f t="shared" si="1428"/>
        <v>44</v>
      </c>
      <c r="AH363" s="13">
        <f t="shared" si="1429"/>
        <v>49</v>
      </c>
      <c r="AI363" s="13">
        <f t="shared" si="1430"/>
        <v>59</v>
      </c>
      <c r="AJ363" s="13">
        <f t="shared" si="1431"/>
        <v>69</v>
      </c>
    </row>
    <row r="364" spans="1:36" ht="15" x14ac:dyDescent="0.25">
      <c r="A364" s="7">
        <f t="shared" si="1408"/>
        <v>42729</v>
      </c>
      <c r="B364" s="8" t="str">
        <f t="shared" si="1398"/>
        <v>dom</v>
      </c>
      <c r="C364" s="8">
        <f t="shared" si="1399"/>
        <v>51</v>
      </c>
      <c r="D364" s="8">
        <f t="shared" si="1400"/>
        <v>25</v>
      </c>
      <c r="E364" s="8">
        <f t="shared" si="1401"/>
        <v>12</v>
      </c>
      <c r="F364" s="9">
        <f t="shared" si="1402"/>
        <v>2016</v>
      </c>
      <c r="G364" s="7">
        <f t="shared" si="1384"/>
        <v>42365</v>
      </c>
      <c r="H364" s="8" t="str">
        <f t="shared" si="1393"/>
        <v>dom</v>
      </c>
      <c r="I364" s="57">
        <v>11</v>
      </c>
      <c r="J364" s="10">
        <v>36</v>
      </c>
      <c r="K364" s="33">
        <f t="shared" si="1415"/>
        <v>0.30555555555555558</v>
      </c>
      <c r="L364" s="11">
        <f t="shared" si="1416"/>
        <v>3.0555555555555558</v>
      </c>
      <c r="M364" s="7">
        <f t="shared" si="1417"/>
        <v>42729</v>
      </c>
      <c r="N364" s="8" t="str">
        <f t="shared" si="1409"/>
        <v>dom</v>
      </c>
      <c r="O364" s="77">
        <v>0</v>
      </c>
      <c r="P364" s="16">
        <v>36</v>
      </c>
      <c r="Q364" s="33">
        <f t="shared" si="1418"/>
        <v>0</v>
      </c>
      <c r="R364" s="11">
        <f t="shared" si="1419"/>
        <v>0</v>
      </c>
      <c r="S364" s="32">
        <f t="shared" si="1403"/>
        <v>-1</v>
      </c>
      <c r="T364" s="62">
        <v>49</v>
      </c>
      <c r="U364" s="72">
        <v>0</v>
      </c>
      <c r="V364" s="68"/>
      <c r="W364" s="28" t="str">
        <f t="shared" si="1410"/>
        <v>OK</v>
      </c>
      <c r="X364" s="37">
        <f t="shared" ref="X364" si="1580">+Y364+10</f>
        <v>84</v>
      </c>
      <c r="Y364" s="37">
        <f t="shared" ref="Y364" si="1581">+Z364+10</f>
        <v>74</v>
      </c>
      <c r="Z364" s="37">
        <f t="shared" ref="Z364" si="1582">+AA364+10</f>
        <v>64</v>
      </c>
      <c r="AA364" s="37">
        <f t="shared" ref="AA364" si="1583">+AB364+10</f>
        <v>54</v>
      </c>
      <c r="AB364" s="37">
        <f t="shared" si="1424"/>
        <v>44</v>
      </c>
      <c r="AC364" s="37">
        <f t="shared" si="1425"/>
        <v>34</v>
      </c>
      <c r="AD364" s="43">
        <v>1</v>
      </c>
      <c r="AE364" s="44">
        <f t="shared" si="1426"/>
        <v>34</v>
      </c>
      <c r="AF364" s="13">
        <f t="shared" si="1427"/>
        <v>39</v>
      </c>
      <c r="AG364" s="13">
        <f t="shared" si="1428"/>
        <v>44</v>
      </c>
      <c r="AH364" s="13">
        <f t="shared" si="1429"/>
        <v>49</v>
      </c>
      <c r="AI364" s="13">
        <f t="shared" si="1430"/>
        <v>59</v>
      </c>
      <c r="AJ364" s="13">
        <f t="shared" si="1431"/>
        <v>69</v>
      </c>
    </row>
    <row r="365" spans="1:36" ht="15" x14ac:dyDescent="0.25">
      <c r="A365" s="7">
        <f t="shared" si="1408"/>
        <v>42730</v>
      </c>
      <c r="B365" s="8" t="str">
        <f t="shared" si="1398"/>
        <v>lun</v>
      </c>
      <c r="C365" s="8">
        <f t="shared" si="1399"/>
        <v>52</v>
      </c>
      <c r="D365" s="8">
        <f t="shared" si="1400"/>
        <v>26</v>
      </c>
      <c r="E365" s="8">
        <f t="shared" si="1401"/>
        <v>12</v>
      </c>
      <c r="F365" s="9">
        <f t="shared" si="1402"/>
        <v>2016</v>
      </c>
      <c r="G365" s="7">
        <f t="shared" si="1384"/>
        <v>42366</v>
      </c>
      <c r="H365" s="8" t="str">
        <f t="shared" si="1393"/>
        <v>lun</v>
      </c>
      <c r="I365" s="57">
        <v>13</v>
      </c>
      <c r="J365" s="10">
        <v>36</v>
      </c>
      <c r="K365" s="33">
        <f t="shared" si="1415"/>
        <v>0.3611111111111111</v>
      </c>
      <c r="L365" s="11">
        <f t="shared" si="1416"/>
        <v>3.6111111111111112</v>
      </c>
      <c r="M365" s="7">
        <f t="shared" si="1417"/>
        <v>42730</v>
      </c>
      <c r="N365" s="8" t="str">
        <f t="shared" si="1409"/>
        <v>lun</v>
      </c>
      <c r="O365" s="77">
        <v>0</v>
      </c>
      <c r="P365" s="16">
        <v>36</v>
      </c>
      <c r="Q365" s="33">
        <f t="shared" si="1418"/>
        <v>0</v>
      </c>
      <c r="R365" s="11">
        <f t="shared" si="1419"/>
        <v>0</v>
      </c>
      <c r="S365" s="32">
        <f t="shared" si="1403"/>
        <v>-1</v>
      </c>
      <c r="T365" s="62">
        <v>49</v>
      </c>
      <c r="U365" s="72">
        <v>0</v>
      </c>
      <c r="V365" s="68"/>
      <c r="W365" s="28" t="str">
        <f t="shared" si="1410"/>
        <v>OK</v>
      </c>
      <c r="X365" s="37">
        <f t="shared" ref="X365" si="1584">+Y365+10</f>
        <v>84</v>
      </c>
      <c r="Y365" s="37">
        <f t="shared" ref="Y365" si="1585">+Z365+10</f>
        <v>74</v>
      </c>
      <c r="Z365" s="37">
        <f t="shared" ref="Z365" si="1586">+AA365+10</f>
        <v>64</v>
      </c>
      <c r="AA365" s="37">
        <f t="shared" ref="AA365" si="1587">+AB365+10</f>
        <v>54</v>
      </c>
      <c r="AB365" s="37">
        <f t="shared" si="1424"/>
        <v>44</v>
      </c>
      <c r="AC365" s="37">
        <f t="shared" si="1425"/>
        <v>34</v>
      </c>
      <c r="AD365" s="43">
        <v>1</v>
      </c>
      <c r="AE365" s="44">
        <f t="shared" si="1426"/>
        <v>34</v>
      </c>
      <c r="AF365" s="13">
        <f t="shared" si="1427"/>
        <v>39</v>
      </c>
      <c r="AG365" s="13">
        <f t="shared" si="1428"/>
        <v>44</v>
      </c>
      <c r="AH365" s="13">
        <f t="shared" si="1429"/>
        <v>49</v>
      </c>
      <c r="AI365" s="13">
        <f t="shared" si="1430"/>
        <v>59</v>
      </c>
      <c r="AJ365" s="13">
        <f t="shared" si="1431"/>
        <v>69</v>
      </c>
    </row>
    <row r="366" spans="1:36" ht="15" x14ac:dyDescent="0.25">
      <c r="A366" s="7">
        <f t="shared" si="1408"/>
        <v>42731</v>
      </c>
      <c r="B366" s="8" t="str">
        <f t="shared" si="1398"/>
        <v>mar</v>
      </c>
      <c r="C366" s="8">
        <f t="shared" si="1399"/>
        <v>52</v>
      </c>
      <c r="D366" s="8">
        <f t="shared" si="1400"/>
        <v>27</v>
      </c>
      <c r="E366" s="8">
        <f t="shared" si="1401"/>
        <v>12</v>
      </c>
      <c r="F366" s="9">
        <f t="shared" si="1402"/>
        <v>2016</v>
      </c>
      <c r="G366" s="7">
        <f t="shared" si="1384"/>
        <v>42367</v>
      </c>
      <c r="H366" s="8" t="str">
        <f t="shared" si="1393"/>
        <v>mar</v>
      </c>
      <c r="I366" s="57">
        <v>13</v>
      </c>
      <c r="J366" s="10">
        <v>36</v>
      </c>
      <c r="K366" s="33">
        <f t="shared" si="1415"/>
        <v>0.3611111111111111</v>
      </c>
      <c r="L366" s="11">
        <f t="shared" si="1416"/>
        <v>3.6111111111111112</v>
      </c>
      <c r="M366" s="7">
        <f t="shared" si="1417"/>
        <v>42731</v>
      </c>
      <c r="N366" s="8" t="str">
        <f t="shared" si="1409"/>
        <v>mar</v>
      </c>
      <c r="O366" s="77">
        <v>0</v>
      </c>
      <c r="P366" s="16">
        <v>36</v>
      </c>
      <c r="Q366" s="33">
        <f t="shared" si="1418"/>
        <v>0</v>
      </c>
      <c r="R366" s="11">
        <f t="shared" si="1419"/>
        <v>0</v>
      </c>
      <c r="S366" s="32">
        <f t="shared" si="1403"/>
        <v>-1</v>
      </c>
      <c r="T366" s="62">
        <v>49</v>
      </c>
      <c r="U366" s="72">
        <v>0</v>
      </c>
      <c r="V366" s="68"/>
      <c r="W366" s="28" t="str">
        <f t="shared" si="1410"/>
        <v>OK</v>
      </c>
      <c r="X366" s="37">
        <f t="shared" ref="X366" si="1588">+Y366+10</f>
        <v>84</v>
      </c>
      <c r="Y366" s="37">
        <f t="shared" ref="Y366" si="1589">+Z366+10</f>
        <v>74</v>
      </c>
      <c r="Z366" s="37">
        <f t="shared" ref="Z366" si="1590">+AA366+10</f>
        <v>64</v>
      </c>
      <c r="AA366" s="37">
        <f t="shared" ref="AA366" si="1591">+AB366+10</f>
        <v>54</v>
      </c>
      <c r="AB366" s="37">
        <f t="shared" si="1424"/>
        <v>44</v>
      </c>
      <c r="AC366" s="37">
        <f t="shared" si="1425"/>
        <v>34</v>
      </c>
      <c r="AD366" s="43">
        <v>1</v>
      </c>
      <c r="AE366" s="44">
        <f t="shared" si="1426"/>
        <v>34</v>
      </c>
      <c r="AF366" s="13">
        <f t="shared" si="1427"/>
        <v>39</v>
      </c>
      <c r="AG366" s="13">
        <f t="shared" si="1428"/>
        <v>44</v>
      </c>
      <c r="AH366" s="13">
        <f t="shared" si="1429"/>
        <v>49</v>
      </c>
      <c r="AI366" s="13">
        <f t="shared" si="1430"/>
        <v>59</v>
      </c>
      <c r="AJ366" s="13">
        <f t="shared" si="1431"/>
        <v>69</v>
      </c>
    </row>
    <row r="367" spans="1:36" ht="15" x14ac:dyDescent="0.25">
      <c r="A367" s="7">
        <f t="shared" si="1408"/>
        <v>42732</v>
      </c>
      <c r="B367" s="8" t="str">
        <f t="shared" si="1398"/>
        <v>mer</v>
      </c>
      <c r="C367" s="8">
        <f t="shared" si="1399"/>
        <v>52</v>
      </c>
      <c r="D367" s="8">
        <f t="shared" si="1400"/>
        <v>28</v>
      </c>
      <c r="E367" s="8">
        <f t="shared" si="1401"/>
        <v>12</v>
      </c>
      <c r="F367" s="9">
        <f t="shared" si="1402"/>
        <v>2016</v>
      </c>
      <c r="G367" s="7">
        <f t="shared" si="1384"/>
        <v>42368</v>
      </c>
      <c r="H367" s="8" t="str">
        <f t="shared" si="1393"/>
        <v>mer</v>
      </c>
      <c r="I367" s="57">
        <v>19</v>
      </c>
      <c r="J367" s="10">
        <v>36</v>
      </c>
      <c r="K367" s="33">
        <f t="shared" si="1415"/>
        <v>0.52777777777777779</v>
      </c>
      <c r="L367" s="11">
        <f t="shared" si="1416"/>
        <v>5.2777777777777777</v>
      </c>
      <c r="M367" s="7">
        <f t="shared" si="1417"/>
        <v>42732</v>
      </c>
      <c r="N367" s="8" t="str">
        <f t="shared" si="1409"/>
        <v>mer</v>
      </c>
      <c r="O367" s="77">
        <v>0</v>
      </c>
      <c r="P367" s="16">
        <v>36</v>
      </c>
      <c r="Q367" s="33">
        <f t="shared" si="1418"/>
        <v>0</v>
      </c>
      <c r="R367" s="11">
        <f t="shared" si="1419"/>
        <v>0</v>
      </c>
      <c r="S367" s="32">
        <f t="shared" si="1403"/>
        <v>-1</v>
      </c>
      <c r="T367" s="62">
        <v>49</v>
      </c>
      <c r="U367" s="72">
        <v>0</v>
      </c>
      <c r="V367" s="68"/>
      <c r="W367" s="28" t="str">
        <f t="shared" si="1410"/>
        <v>OK</v>
      </c>
      <c r="X367" s="37">
        <f t="shared" ref="X367" si="1592">+Y367+10</f>
        <v>84</v>
      </c>
      <c r="Y367" s="37">
        <f t="shared" ref="Y367" si="1593">+Z367+10</f>
        <v>74</v>
      </c>
      <c r="Z367" s="37">
        <f t="shared" ref="Z367" si="1594">+AA367+10</f>
        <v>64</v>
      </c>
      <c r="AA367" s="37">
        <f t="shared" ref="AA367" si="1595">+AB367+10</f>
        <v>54</v>
      </c>
      <c r="AB367" s="37">
        <f t="shared" si="1424"/>
        <v>44</v>
      </c>
      <c r="AC367" s="37">
        <f t="shared" si="1425"/>
        <v>34</v>
      </c>
      <c r="AD367" s="43">
        <v>1</v>
      </c>
      <c r="AE367" s="44">
        <f t="shared" si="1426"/>
        <v>34</v>
      </c>
      <c r="AF367" s="13">
        <f t="shared" si="1427"/>
        <v>39</v>
      </c>
      <c r="AG367" s="13">
        <f t="shared" si="1428"/>
        <v>44</v>
      </c>
      <c r="AH367" s="13">
        <f t="shared" si="1429"/>
        <v>49</v>
      </c>
      <c r="AI367" s="13">
        <f t="shared" si="1430"/>
        <v>59</v>
      </c>
      <c r="AJ367" s="13">
        <f t="shared" si="1431"/>
        <v>69</v>
      </c>
    </row>
    <row r="368" spans="1:36" ht="15" x14ac:dyDescent="0.25">
      <c r="A368" s="7">
        <f t="shared" si="1408"/>
        <v>42733</v>
      </c>
      <c r="B368" s="8" t="str">
        <f t="shared" si="1398"/>
        <v>gio</v>
      </c>
      <c r="C368" s="8">
        <f t="shared" si="1399"/>
        <v>52</v>
      </c>
      <c r="D368" s="8">
        <f t="shared" si="1400"/>
        <v>29</v>
      </c>
      <c r="E368" s="8">
        <f t="shared" si="1401"/>
        <v>12</v>
      </c>
      <c r="F368" s="9">
        <f t="shared" si="1402"/>
        <v>2016</v>
      </c>
      <c r="G368" s="7">
        <f t="shared" si="1384"/>
        <v>42369</v>
      </c>
      <c r="H368" s="8" t="str">
        <f t="shared" si="1393"/>
        <v>gio</v>
      </c>
      <c r="I368" s="57">
        <v>35</v>
      </c>
      <c r="J368" s="10">
        <v>36</v>
      </c>
      <c r="K368" s="33">
        <f t="shared" si="1415"/>
        <v>0.97222222222222221</v>
      </c>
      <c r="L368" s="11">
        <f t="shared" si="1416"/>
        <v>9.7222222222222214</v>
      </c>
      <c r="M368" s="7">
        <f t="shared" si="1417"/>
        <v>42733</v>
      </c>
      <c r="N368" s="8" t="str">
        <f t="shared" si="1409"/>
        <v>gio</v>
      </c>
      <c r="O368" s="77">
        <v>0</v>
      </c>
      <c r="P368" s="16">
        <v>36</v>
      </c>
      <c r="Q368" s="33">
        <f t="shared" si="1418"/>
        <v>0</v>
      </c>
      <c r="R368" s="11">
        <f t="shared" si="1419"/>
        <v>0</v>
      </c>
      <c r="S368" s="32">
        <f t="shared" si="1403"/>
        <v>-1</v>
      </c>
      <c r="T368" s="62">
        <v>49</v>
      </c>
      <c r="U368" s="72">
        <v>0</v>
      </c>
      <c r="V368" s="68"/>
      <c r="W368" s="28" t="str">
        <f t="shared" si="1410"/>
        <v>OK</v>
      </c>
      <c r="X368" s="37">
        <f t="shared" ref="X368" si="1596">+Y368+10</f>
        <v>84</v>
      </c>
      <c r="Y368" s="37">
        <f t="shared" ref="Y368" si="1597">+Z368+10</f>
        <v>74</v>
      </c>
      <c r="Z368" s="37">
        <f t="shared" ref="Z368" si="1598">+AA368+10</f>
        <v>64</v>
      </c>
      <c r="AA368" s="37">
        <f t="shared" ref="AA368" si="1599">+AB368+10</f>
        <v>54</v>
      </c>
      <c r="AB368" s="37">
        <f t="shared" si="1424"/>
        <v>44</v>
      </c>
      <c r="AC368" s="37">
        <f t="shared" si="1425"/>
        <v>34</v>
      </c>
      <c r="AD368" s="43">
        <v>1</v>
      </c>
      <c r="AE368" s="44">
        <f t="shared" si="1426"/>
        <v>34</v>
      </c>
      <c r="AF368" s="13">
        <f t="shared" si="1427"/>
        <v>39</v>
      </c>
      <c r="AG368" s="13">
        <f t="shared" si="1428"/>
        <v>44</v>
      </c>
      <c r="AH368" s="13">
        <f t="shared" si="1429"/>
        <v>49</v>
      </c>
      <c r="AI368" s="13">
        <f t="shared" si="1430"/>
        <v>59</v>
      </c>
      <c r="AJ368" s="13">
        <f t="shared" si="1431"/>
        <v>69</v>
      </c>
    </row>
    <row r="369" spans="1:36" ht="15" x14ac:dyDescent="0.25">
      <c r="A369" s="7">
        <f t="shared" si="1408"/>
        <v>42734</v>
      </c>
      <c r="B369" s="8" t="str">
        <f t="shared" si="1398"/>
        <v>ven</v>
      </c>
      <c r="C369" s="8">
        <f t="shared" si="1399"/>
        <v>52</v>
      </c>
      <c r="D369" s="8">
        <f t="shared" si="1400"/>
        <v>30</v>
      </c>
      <c r="E369" s="8">
        <f t="shared" si="1401"/>
        <v>12</v>
      </c>
      <c r="F369" s="9">
        <f t="shared" si="1402"/>
        <v>2016</v>
      </c>
      <c r="G369" s="7">
        <f t="shared" ref="G369:G400" si="1600">DATE(F370-1,E370,D370+1)</f>
        <v>42370</v>
      </c>
      <c r="H369" s="8" t="str">
        <f t="shared" ref="H369:H386" si="1601">CHOOSE(WEEKDAY(G369,2),"lun","mar","mer","gio","ven","sab","dom")</f>
        <v>ven</v>
      </c>
      <c r="I369" s="57">
        <v>0</v>
      </c>
      <c r="J369" s="10">
        <v>36</v>
      </c>
      <c r="K369" s="33">
        <f t="shared" si="1415"/>
        <v>0</v>
      </c>
      <c r="L369" s="11">
        <f t="shared" si="1416"/>
        <v>0</v>
      </c>
      <c r="M369" s="7">
        <f t="shared" si="1417"/>
        <v>42734</v>
      </c>
      <c r="N369" s="8" t="str">
        <f t="shared" si="1409"/>
        <v>ven</v>
      </c>
      <c r="O369" s="77">
        <v>0</v>
      </c>
      <c r="P369" s="16">
        <v>36</v>
      </c>
      <c r="Q369" s="33">
        <f t="shared" si="1418"/>
        <v>0</v>
      </c>
      <c r="R369" s="11">
        <f t="shared" si="1419"/>
        <v>0</v>
      </c>
      <c r="S369" s="32" t="e">
        <f t="shared" si="1403"/>
        <v>#DIV/0!</v>
      </c>
      <c r="T369" s="62">
        <v>49</v>
      </c>
      <c r="U369" s="72">
        <v>0</v>
      </c>
      <c r="V369" s="68"/>
      <c r="W369" s="28" t="str">
        <f t="shared" si="1410"/>
        <v>OK</v>
      </c>
      <c r="X369" s="37">
        <f t="shared" ref="X369" si="1602">+Y369+10</f>
        <v>84</v>
      </c>
      <c r="Y369" s="37">
        <f t="shared" ref="Y369" si="1603">+Z369+10</f>
        <v>74</v>
      </c>
      <c r="Z369" s="37">
        <f t="shared" ref="Z369" si="1604">+AA369+10</f>
        <v>64</v>
      </c>
      <c r="AA369" s="37">
        <f t="shared" ref="AA369" si="1605">+AB369+10</f>
        <v>54</v>
      </c>
      <c r="AB369" s="37">
        <f t="shared" si="1424"/>
        <v>44</v>
      </c>
      <c r="AC369" s="37">
        <f t="shared" si="1425"/>
        <v>34</v>
      </c>
      <c r="AD369" s="43">
        <v>1</v>
      </c>
      <c r="AE369" s="44">
        <f t="shared" si="1426"/>
        <v>34</v>
      </c>
      <c r="AF369" s="13">
        <f t="shared" si="1427"/>
        <v>39</v>
      </c>
      <c r="AG369" s="13">
        <f t="shared" si="1428"/>
        <v>44</v>
      </c>
      <c r="AH369" s="13">
        <f t="shared" si="1429"/>
        <v>49</v>
      </c>
      <c r="AI369" s="13">
        <f t="shared" si="1430"/>
        <v>59</v>
      </c>
      <c r="AJ369" s="13">
        <f t="shared" si="1431"/>
        <v>69</v>
      </c>
    </row>
    <row r="370" spans="1:36" ht="15" x14ac:dyDescent="0.25">
      <c r="A370" s="7">
        <f t="shared" si="1408"/>
        <v>42735</v>
      </c>
      <c r="B370" s="8" t="str">
        <f t="shared" si="1398"/>
        <v>sab</v>
      </c>
      <c r="C370" s="8">
        <f t="shared" si="1399"/>
        <v>52</v>
      </c>
      <c r="D370" s="8">
        <f t="shared" si="1400"/>
        <v>31</v>
      </c>
      <c r="E370" s="8">
        <f t="shared" si="1401"/>
        <v>12</v>
      </c>
      <c r="F370" s="9">
        <f t="shared" si="1402"/>
        <v>2016</v>
      </c>
      <c r="G370" s="7">
        <f t="shared" si="1600"/>
        <v>42371</v>
      </c>
      <c r="H370" s="8" t="str">
        <f t="shared" si="1601"/>
        <v>sab</v>
      </c>
      <c r="I370" s="57">
        <v>0</v>
      </c>
      <c r="J370" s="10">
        <v>36</v>
      </c>
      <c r="K370" s="33">
        <f t="shared" si="1415"/>
        <v>0</v>
      </c>
      <c r="L370" s="11">
        <f t="shared" si="1416"/>
        <v>0</v>
      </c>
      <c r="M370" s="7">
        <f t="shared" si="1417"/>
        <v>42735</v>
      </c>
      <c r="N370" s="8" t="str">
        <f t="shared" si="1409"/>
        <v>sab</v>
      </c>
      <c r="O370" s="77">
        <v>0</v>
      </c>
      <c r="P370" s="16">
        <v>36</v>
      </c>
      <c r="Q370" s="33">
        <f t="shared" si="1418"/>
        <v>0</v>
      </c>
      <c r="R370" s="11">
        <f t="shared" si="1419"/>
        <v>0</v>
      </c>
      <c r="S370" s="32" t="e">
        <f t="shared" si="1403"/>
        <v>#DIV/0!</v>
      </c>
      <c r="T370" s="62">
        <v>79</v>
      </c>
      <c r="U370" s="72">
        <v>4</v>
      </c>
      <c r="V370" s="68"/>
      <c r="W370" s="28" t="str">
        <f t="shared" si="1410"/>
        <v>OK</v>
      </c>
      <c r="X370" s="37">
        <f t="shared" ref="X370" si="1606">+Y370+10</f>
        <v>84</v>
      </c>
      <c r="Y370" s="37">
        <f t="shared" ref="Y370" si="1607">+Z370+10</f>
        <v>74</v>
      </c>
      <c r="Z370" s="37">
        <f t="shared" ref="Z370" si="1608">+AA370+10</f>
        <v>64</v>
      </c>
      <c r="AA370" s="37">
        <f t="shared" ref="AA370" si="1609">+AB370+10</f>
        <v>54</v>
      </c>
      <c r="AB370" s="37">
        <f t="shared" si="1424"/>
        <v>44</v>
      </c>
      <c r="AC370" s="37">
        <f t="shared" si="1425"/>
        <v>34</v>
      </c>
      <c r="AD370" s="43">
        <v>1</v>
      </c>
      <c r="AE370" s="44">
        <f t="shared" si="1426"/>
        <v>34</v>
      </c>
      <c r="AF370" s="13">
        <f t="shared" si="1427"/>
        <v>39</v>
      </c>
      <c r="AG370" s="13">
        <f t="shared" si="1428"/>
        <v>44</v>
      </c>
      <c r="AH370" s="13">
        <f t="shared" si="1429"/>
        <v>49</v>
      </c>
      <c r="AI370" s="13">
        <f t="shared" si="1430"/>
        <v>59</v>
      </c>
      <c r="AJ370" s="13">
        <f t="shared" si="1431"/>
        <v>69</v>
      </c>
    </row>
    <row r="371" spans="1:36" ht="15" x14ac:dyDescent="0.25">
      <c r="A371" s="7">
        <f t="shared" si="1408"/>
        <v>42736</v>
      </c>
      <c r="B371" s="8" t="str">
        <f t="shared" si="1398"/>
        <v>dom</v>
      </c>
      <c r="C371" s="8">
        <f t="shared" si="1399"/>
        <v>52</v>
      </c>
      <c r="D371" s="8">
        <f t="shared" si="1400"/>
        <v>1</v>
      </c>
      <c r="E371" s="8">
        <f t="shared" si="1401"/>
        <v>1</v>
      </c>
      <c r="F371" s="9">
        <f t="shared" si="1402"/>
        <v>2017</v>
      </c>
      <c r="G371" s="7">
        <f t="shared" si="1600"/>
        <v>42372</v>
      </c>
      <c r="H371" s="8" t="str">
        <f t="shared" si="1601"/>
        <v>dom</v>
      </c>
      <c r="I371" s="57">
        <v>0</v>
      </c>
      <c r="J371" s="10">
        <v>36</v>
      </c>
      <c r="K371" s="33">
        <f t="shared" si="1415"/>
        <v>0</v>
      </c>
      <c r="L371" s="11">
        <f t="shared" si="1416"/>
        <v>0</v>
      </c>
      <c r="M371" s="7">
        <f t="shared" si="1417"/>
        <v>42736</v>
      </c>
      <c r="N371" s="8" t="str">
        <f t="shared" si="1409"/>
        <v>dom</v>
      </c>
      <c r="O371" s="77">
        <v>0</v>
      </c>
      <c r="P371" s="16">
        <v>36</v>
      </c>
      <c r="Q371" s="33">
        <f t="shared" si="1418"/>
        <v>0</v>
      </c>
      <c r="R371" s="11">
        <f t="shared" si="1419"/>
        <v>0</v>
      </c>
      <c r="S371" s="32" t="e">
        <f t="shared" si="1403"/>
        <v>#DIV/0!</v>
      </c>
      <c r="T371" s="62">
        <v>79</v>
      </c>
      <c r="U371" s="72">
        <v>4</v>
      </c>
      <c r="V371" s="68"/>
      <c r="W371" s="28" t="str">
        <f t="shared" si="1410"/>
        <v>OK</v>
      </c>
      <c r="X371" s="37">
        <f t="shared" ref="X371" si="1610">+Y371+10</f>
        <v>84</v>
      </c>
      <c r="Y371" s="37">
        <f t="shared" ref="Y371" si="1611">+Z371+10</f>
        <v>74</v>
      </c>
      <c r="Z371" s="37">
        <f t="shared" ref="Z371" si="1612">+AA371+10</f>
        <v>64</v>
      </c>
      <c r="AA371" s="37">
        <f t="shared" ref="AA371" si="1613">+AB371+10</f>
        <v>54</v>
      </c>
      <c r="AB371" s="37">
        <f t="shared" si="1424"/>
        <v>44</v>
      </c>
      <c r="AC371" s="37">
        <f t="shared" si="1425"/>
        <v>34</v>
      </c>
      <c r="AD371" s="43">
        <v>1</v>
      </c>
      <c r="AE371" s="44">
        <f t="shared" si="1426"/>
        <v>34</v>
      </c>
      <c r="AF371" s="13">
        <f t="shared" si="1427"/>
        <v>39</v>
      </c>
      <c r="AG371" s="13">
        <f t="shared" si="1428"/>
        <v>44</v>
      </c>
      <c r="AH371" s="13">
        <f t="shared" si="1429"/>
        <v>49</v>
      </c>
      <c r="AI371" s="13">
        <f t="shared" si="1430"/>
        <v>59</v>
      </c>
      <c r="AJ371" s="13">
        <f t="shared" si="1431"/>
        <v>69</v>
      </c>
    </row>
    <row r="372" spans="1:36" ht="15" x14ac:dyDescent="0.25">
      <c r="A372" s="7">
        <f t="shared" si="1408"/>
        <v>42737</v>
      </c>
      <c r="B372" s="8" t="str">
        <f t="shared" si="1398"/>
        <v>lun</v>
      </c>
      <c r="C372" s="8">
        <f t="shared" si="1399"/>
        <v>1</v>
      </c>
      <c r="D372" s="8">
        <f t="shared" si="1400"/>
        <v>2</v>
      </c>
      <c r="E372" s="8">
        <f t="shared" si="1401"/>
        <v>1</v>
      </c>
      <c r="F372" s="9">
        <f t="shared" si="1402"/>
        <v>2017</v>
      </c>
      <c r="G372" s="7">
        <f t="shared" si="1600"/>
        <v>42373</v>
      </c>
      <c r="H372" s="8" t="str">
        <f t="shared" si="1601"/>
        <v>lun</v>
      </c>
      <c r="I372" s="57">
        <v>0</v>
      </c>
      <c r="J372" s="10">
        <v>36</v>
      </c>
      <c r="K372" s="33">
        <f t="shared" si="1415"/>
        <v>0</v>
      </c>
      <c r="L372" s="11">
        <f t="shared" si="1416"/>
        <v>0</v>
      </c>
      <c r="M372" s="7">
        <f t="shared" si="1417"/>
        <v>42737</v>
      </c>
      <c r="N372" s="8" t="str">
        <f t="shared" si="1409"/>
        <v>lun</v>
      </c>
      <c r="O372" s="77">
        <v>0</v>
      </c>
      <c r="P372" s="16">
        <v>36</v>
      </c>
      <c r="Q372" s="33">
        <f t="shared" si="1418"/>
        <v>0</v>
      </c>
      <c r="R372" s="11">
        <f t="shared" si="1419"/>
        <v>0</v>
      </c>
      <c r="S372" s="32" t="e">
        <f t="shared" si="1403"/>
        <v>#DIV/0!</v>
      </c>
      <c r="T372" s="62">
        <v>0</v>
      </c>
      <c r="U372" s="72">
        <v>0</v>
      </c>
      <c r="V372" s="68"/>
      <c r="W372" s="28" t="str">
        <f t="shared" si="1410"/>
        <v>AUMENTA</v>
      </c>
      <c r="X372" s="37">
        <f t="shared" ref="X372" si="1614">+Y372+10</f>
        <v>84</v>
      </c>
      <c r="Y372" s="37">
        <f t="shared" ref="Y372" si="1615">+Z372+10</f>
        <v>74</v>
      </c>
      <c r="Z372" s="37">
        <f t="shared" ref="Z372" si="1616">+AA372+10</f>
        <v>64</v>
      </c>
      <c r="AA372" s="37">
        <f t="shared" ref="AA372" si="1617">+AB372+10</f>
        <v>54</v>
      </c>
      <c r="AB372" s="37">
        <f t="shared" si="1424"/>
        <v>44</v>
      </c>
      <c r="AC372" s="37">
        <f t="shared" si="1425"/>
        <v>34</v>
      </c>
      <c r="AD372" s="43">
        <v>1</v>
      </c>
      <c r="AE372" s="44">
        <f t="shared" si="1426"/>
        <v>34</v>
      </c>
      <c r="AF372" s="13">
        <f t="shared" si="1427"/>
        <v>39</v>
      </c>
      <c r="AG372" s="13">
        <f t="shared" si="1428"/>
        <v>44</v>
      </c>
      <c r="AH372" s="13">
        <f t="shared" si="1429"/>
        <v>49</v>
      </c>
      <c r="AI372" s="13">
        <f t="shared" si="1430"/>
        <v>59</v>
      </c>
      <c r="AJ372" s="13">
        <f t="shared" si="1431"/>
        <v>69</v>
      </c>
    </row>
    <row r="373" spans="1:36" ht="15" x14ac:dyDescent="0.25">
      <c r="A373" s="7">
        <f t="shared" si="1408"/>
        <v>42738</v>
      </c>
      <c r="B373" s="8" t="str">
        <f t="shared" si="1398"/>
        <v>mar</v>
      </c>
      <c r="C373" s="8">
        <f t="shared" si="1399"/>
        <v>1</v>
      </c>
      <c r="D373" s="8">
        <f t="shared" si="1400"/>
        <v>3</v>
      </c>
      <c r="E373" s="8">
        <f t="shared" si="1401"/>
        <v>1</v>
      </c>
      <c r="F373" s="9">
        <f t="shared" si="1402"/>
        <v>2017</v>
      </c>
      <c r="G373" s="7">
        <f t="shared" si="1600"/>
        <v>42374</v>
      </c>
      <c r="H373" s="8" t="str">
        <f t="shared" si="1601"/>
        <v>mar</v>
      </c>
      <c r="I373" s="57">
        <v>0</v>
      </c>
      <c r="J373" s="10">
        <v>36</v>
      </c>
      <c r="K373" s="33">
        <f t="shared" si="1415"/>
        <v>0</v>
      </c>
      <c r="L373" s="11">
        <f t="shared" si="1416"/>
        <v>0</v>
      </c>
      <c r="M373" s="7">
        <f t="shared" si="1417"/>
        <v>42738</v>
      </c>
      <c r="N373" s="8" t="str">
        <f t="shared" si="1409"/>
        <v>mar</v>
      </c>
      <c r="O373" s="77">
        <v>0</v>
      </c>
      <c r="P373" s="16">
        <v>36</v>
      </c>
      <c r="Q373" s="33">
        <f t="shared" si="1418"/>
        <v>0</v>
      </c>
      <c r="R373" s="11">
        <f t="shared" si="1419"/>
        <v>0</v>
      </c>
      <c r="S373" s="32" t="e">
        <f t="shared" si="1403"/>
        <v>#DIV/0!</v>
      </c>
      <c r="T373" s="62">
        <v>0</v>
      </c>
      <c r="U373" s="72">
        <v>0</v>
      </c>
      <c r="V373" s="68"/>
      <c r="W373" s="28" t="str">
        <f t="shared" si="1410"/>
        <v>AUMENTA</v>
      </c>
      <c r="X373" s="37">
        <f t="shared" ref="X373" si="1618">+Y373+10</f>
        <v>84</v>
      </c>
      <c r="Y373" s="37">
        <f t="shared" ref="Y373" si="1619">+Z373+10</f>
        <v>74</v>
      </c>
      <c r="Z373" s="37">
        <f t="shared" ref="Z373" si="1620">+AA373+10</f>
        <v>64</v>
      </c>
      <c r="AA373" s="37">
        <f t="shared" ref="AA373" si="1621">+AB373+10</f>
        <v>54</v>
      </c>
      <c r="AB373" s="37">
        <f t="shared" si="1424"/>
        <v>44</v>
      </c>
      <c r="AC373" s="37">
        <f t="shared" si="1425"/>
        <v>34</v>
      </c>
      <c r="AD373" s="43">
        <v>1</v>
      </c>
      <c r="AE373" s="44">
        <f t="shared" si="1426"/>
        <v>34</v>
      </c>
      <c r="AF373" s="13">
        <f t="shared" si="1427"/>
        <v>39</v>
      </c>
      <c r="AG373" s="13">
        <f t="shared" si="1428"/>
        <v>44</v>
      </c>
      <c r="AH373" s="13">
        <f t="shared" si="1429"/>
        <v>49</v>
      </c>
      <c r="AI373" s="13">
        <f t="shared" si="1430"/>
        <v>59</v>
      </c>
      <c r="AJ373" s="13">
        <f t="shared" si="1431"/>
        <v>69</v>
      </c>
    </row>
    <row r="374" spans="1:36" ht="15" x14ac:dyDescent="0.25">
      <c r="A374" s="7">
        <f t="shared" si="1408"/>
        <v>42739</v>
      </c>
      <c r="B374" s="8" t="str">
        <f t="shared" si="1398"/>
        <v>mer</v>
      </c>
      <c r="C374" s="8">
        <f t="shared" si="1399"/>
        <v>1</v>
      </c>
      <c r="D374" s="8">
        <f t="shared" si="1400"/>
        <v>4</v>
      </c>
      <c r="E374" s="8">
        <f t="shared" si="1401"/>
        <v>1</v>
      </c>
      <c r="F374" s="9">
        <f t="shared" si="1402"/>
        <v>2017</v>
      </c>
      <c r="G374" s="7">
        <f t="shared" si="1600"/>
        <v>42375</v>
      </c>
      <c r="H374" s="8" t="str">
        <f t="shared" si="1601"/>
        <v>mer</v>
      </c>
      <c r="I374" s="57">
        <v>0</v>
      </c>
      <c r="J374" s="10">
        <v>36</v>
      </c>
      <c r="K374" s="33">
        <f t="shared" si="1415"/>
        <v>0</v>
      </c>
      <c r="L374" s="11">
        <f t="shared" si="1416"/>
        <v>0</v>
      </c>
      <c r="M374" s="7">
        <f t="shared" si="1417"/>
        <v>42739</v>
      </c>
      <c r="N374" s="8" t="str">
        <f t="shared" si="1409"/>
        <v>mer</v>
      </c>
      <c r="O374" s="77">
        <v>0</v>
      </c>
      <c r="P374" s="16">
        <v>36</v>
      </c>
      <c r="Q374" s="33">
        <f t="shared" si="1418"/>
        <v>0</v>
      </c>
      <c r="R374" s="11">
        <f t="shared" si="1419"/>
        <v>0</v>
      </c>
      <c r="S374" s="32" t="e">
        <f t="shared" si="1403"/>
        <v>#DIV/0!</v>
      </c>
      <c r="T374" s="62">
        <v>0</v>
      </c>
      <c r="U374" s="72">
        <v>0</v>
      </c>
      <c r="V374" s="68"/>
      <c r="W374" s="28" t="str">
        <f t="shared" si="1410"/>
        <v>AUMENTA</v>
      </c>
      <c r="X374" s="37">
        <f t="shared" ref="X374" si="1622">+Y374+10</f>
        <v>84</v>
      </c>
      <c r="Y374" s="37">
        <f t="shared" ref="Y374" si="1623">+Z374+10</f>
        <v>74</v>
      </c>
      <c r="Z374" s="37">
        <f t="shared" ref="Z374" si="1624">+AA374+10</f>
        <v>64</v>
      </c>
      <c r="AA374" s="37">
        <f t="shared" ref="AA374" si="1625">+AB374+10</f>
        <v>54</v>
      </c>
      <c r="AB374" s="37">
        <f t="shared" si="1424"/>
        <v>44</v>
      </c>
      <c r="AC374" s="37">
        <f t="shared" si="1425"/>
        <v>34</v>
      </c>
      <c r="AD374" s="43">
        <v>1</v>
      </c>
      <c r="AE374" s="44">
        <f t="shared" si="1426"/>
        <v>34</v>
      </c>
      <c r="AF374" s="13">
        <f t="shared" si="1427"/>
        <v>39</v>
      </c>
      <c r="AG374" s="13">
        <f t="shared" si="1428"/>
        <v>44</v>
      </c>
      <c r="AH374" s="13">
        <f t="shared" si="1429"/>
        <v>49</v>
      </c>
      <c r="AI374" s="13">
        <f t="shared" si="1430"/>
        <v>59</v>
      </c>
      <c r="AJ374" s="13">
        <f t="shared" si="1431"/>
        <v>69</v>
      </c>
    </row>
    <row r="375" spans="1:36" ht="15" x14ac:dyDescent="0.25">
      <c r="A375" s="7">
        <f t="shared" si="1408"/>
        <v>42740</v>
      </c>
      <c r="B375" s="8" t="str">
        <f t="shared" si="1398"/>
        <v>gio</v>
      </c>
      <c r="C375" s="8">
        <f t="shared" si="1399"/>
        <v>1</v>
      </c>
      <c r="D375" s="8">
        <f t="shared" si="1400"/>
        <v>5</v>
      </c>
      <c r="E375" s="8">
        <f t="shared" si="1401"/>
        <v>1</v>
      </c>
      <c r="F375" s="9">
        <f t="shared" si="1402"/>
        <v>2017</v>
      </c>
      <c r="G375" s="7">
        <f t="shared" si="1600"/>
        <v>42376</v>
      </c>
      <c r="H375" s="8" t="str">
        <f t="shared" si="1601"/>
        <v>gio</v>
      </c>
      <c r="I375" s="57">
        <v>0</v>
      </c>
      <c r="J375" s="10">
        <v>36</v>
      </c>
      <c r="K375" s="33">
        <f t="shared" si="1415"/>
        <v>0</v>
      </c>
      <c r="L375" s="11">
        <f t="shared" si="1416"/>
        <v>0</v>
      </c>
      <c r="M375" s="7">
        <f t="shared" si="1417"/>
        <v>42740</v>
      </c>
      <c r="N375" s="8" t="str">
        <f t="shared" si="1409"/>
        <v>gio</v>
      </c>
      <c r="O375" s="77">
        <v>0</v>
      </c>
      <c r="P375" s="16">
        <v>36</v>
      </c>
      <c r="Q375" s="33">
        <f t="shared" si="1418"/>
        <v>0</v>
      </c>
      <c r="R375" s="11">
        <f t="shared" si="1419"/>
        <v>0</v>
      </c>
      <c r="S375" s="32" t="e">
        <f t="shared" si="1403"/>
        <v>#DIV/0!</v>
      </c>
      <c r="T375" s="62">
        <v>0</v>
      </c>
      <c r="U375" s="72">
        <v>0</v>
      </c>
      <c r="V375" s="68"/>
      <c r="W375" s="28" t="str">
        <f t="shared" si="1410"/>
        <v>AUMENTA</v>
      </c>
      <c r="X375" s="37">
        <f t="shared" ref="X375" si="1626">+Y375+10</f>
        <v>84</v>
      </c>
      <c r="Y375" s="37">
        <f t="shared" ref="Y375" si="1627">+Z375+10</f>
        <v>74</v>
      </c>
      <c r="Z375" s="37">
        <f t="shared" ref="Z375" si="1628">+AA375+10</f>
        <v>64</v>
      </c>
      <c r="AA375" s="37">
        <f t="shared" ref="AA375" si="1629">+AB375+10</f>
        <v>54</v>
      </c>
      <c r="AB375" s="37">
        <f t="shared" si="1424"/>
        <v>44</v>
      </c>
      <c r="AC375" s="37">
        <f t="shared" si="1425"/>
        <v>34</v>
      </c>
      <c r="AD375" s="43">
        <v>1</v>
      </c>
      <c r="AE375" s="44">
        <f t="shared" si="1426"/>
        <v>34</v>
      </c>
      <c r="AF375" s="13">
        <f t="shared" si="1427"/>
        <v>39</v>
      </c>
      <c r="AG375" s="13">
        <f t="shared" si="1428"/>
        <v>44</v>
      </c>
      <c r="AH375" s="13">
        <f t="shared" si="1429"/>
        <v>49</v>
      </c>
      <c r="AI375" s="13">
        <f t="shared" si="1430"/>
        <v>59</v>
      </c>
      <c r="AJ375" s="13">
        <f t="shared" si="1431"/>
        <v>69</v>
      </c>
    </row>
    <row r="376" spans="1:36" ht="15" x14ac:dyDescent="0.25">
      <c r="A376" s="7">
        <f t="shared" si="1408"/>
        <v>42741</v>
      </c>
      <c r="B376" s="8" t="str">
        <f t="shared" si="1398"/>
        <v>ven</v>
      </c>
      <c r="C376" s="8">
        <f t="shared" si="1399"/>
        <v>1</v>
      </c>
      <c r="D376" s="8">
        <f t="shared" si="1400"/>
        <v>6</v>
      </c>
      <c r="E376" s="8">
        <f t="shared" si="1401"/>
        <v>1</v>
      </c>
      <c r="F376" s="9">
        <f t="shared" si="1402"/>
        <v>2017</v>
      </c>
      <c r="G376" s="7">
        <f t="shared" si="1600"/>
        <v>42377</v>
      </c>
      <c r="H376" s="8" t="str">
        <f t="shared" si="1601"/>
        <v>ven</v>
      </c>
      <c r="I376" s="57">
        <v>0</v>
      </c>
      <c r="J376" s="10">
        <v>36</v>
      </c>
      <c r="K376" s="33">
        <f t="shared" si="1415"/>
        <v>0</v>
      </c>
      <c r="L376" s="11">
        <f t="shared" si="1416"/>
        <v>0</v>
      </c>
      <c r="M376" s="7">
        <f t="shared" si="1417"/>
        <v>42741</v>
      </c>
      <c r="N376" s="8" t="str">
        <f t="shared" si="1409"/>
        <v>ven</v>
      </c>
      <c r="O376" s="77">
        <v>0</v>
      </c>
      <c r="P376" s="16">
        <v>36</v>
      </c>
      <c r="Q376" s="33">
        <f t="shared" si="1418"/>
        <v>0</v>
      </c>
      <c r="R376" s="11">
        <f t="shared" si="1419"/>
        <v>0</v>
      </c>
      <c r="S376" s="32" t="e">
        <f t="shared" si="1403"/>
        <v>#DIV/0!</v>
      </c>
      <c r="T376" s="62">
        <v>0</v>
      </c>
      <c r="U376" s="72">
        <v>0</v>
      </c>
      <c r="V376" s="68"/>
      <c r="W376" s="28" t="str">
        <f t="shared" si="1410"/>
        <v>AUMENTA</v>
      </c>
      <c r="X376" s="37">
        <f t="shared" ref="X376" si="1630">+Y376+10</f>
        <v>84</v>
      </c>
      <c r="Y376" s="37">
        <f t="shared" ref="Y376" si="1631">+Z376+10</f>
        <v>74</v>
      </c>
      <c r="Z376" s="37">
        <f t="shared" ref="Z376" si="1632">+AA376+10</f>
        <v>64</v>
      </c>
      <c r="AA376" s="37">
        <f t="shared" ref="AA376" si="1633">+AB376+10</f>
        <v>54</v>
      </c>
      <c r="AB376" s="37">
        <f t="shared" si="1424"/>
        <v>44</v>
      </c>
      <c r="AC376" s="37">
        <f t="shared" si="1425"/>
        <v>34</v>
      </c>
      <c r="AD376" s="43">
        <v>1</v>
      </c>
      <c r="AE376" s="44">
        <f t="shared" si="1426"/>
        <v>34</v>
      </c>
      <c r="AF376" s="13">
        <f t="shared" si="1427"/>
        <v>39</v>
      </c>
      <c r="AG376" s="13">
        <f t="shared" si="1428"/>
        <v>44</v>
      </c>
      <c r="AH376" s="13">
        <f t="shared" si="1429"/>
        <v>49</v>
      </c>
      <c r="AI376" s="13">
        <f t="shared" si="1430"/>
        <v>59</v>
      </c>
      <c r="AJ376" s="13">
        <f t="shared" si="1431"/>
        <v>69</v>
      </c>
    </row>
    <row r="377" spans="1:36" ht="15" x14ac:dyDescent="0.25">
      <c r="A377" s="7">
        <f t="shared" si="1408"/>
        <v>42742</v>
      </c>
      <c r="B377" s="8" t="str">
        <f t="shared" si="1398"/>
        <v>sab</v>
      </c>
      <c r="C377" s="8">
        <f t="shared" si="1399"/>
        <v>1</v>
      </c>
      <c r="D377" s="8">
        <f t="shared" si="1400"/>
        <v>7</v>
      </c>
      <c r="E377" s="8">
        <f t="shared" si="1401"/>
        <v>1</v>
      </c>
      <c r="F377" s="9">
        <f t="shared" si="1402"/>
        <v>2017</v>
      </c>
      <c r="G377" s="7">
        <f t="shared" si="1600"/>
        <v>42378</v>
      </c>
      <c r="H377" s="8" t="str">
        <f t="shared" si="1601"/>
        <v>sab</v>
      </c>
      <c r="I377" s="57">
        <v>0</v>
      </c>
      <c r="J377" s="10">
        <v>36</v>
      </c>
      <c r="K377" s="33">
        <f t="shared" si="1415"/>
        <v>0</v>
      </c>
      <c r="L377" s="11">
        <f t="shared" si="1416"/>
        <v>0</v>
      </c>
      <c r="M377" s="7">
        <f t="shared" si="1417"/>
        <v>42742</v>
      </c>
      <c r="N377" s="8" t="str">
        <f t="shared" si="1409"/>
        <v>sab</v>
      </c>
      <c r="O377" s="77">
        <v>0</v>
      </c>
      <c r="P377" s="16">
        <v>36</v>
      </c>
      <c r="Q377" s="33">
        <f t="shared" si="1418"/>
        <v>0</v>
      </c>
      <c r="R377" s="11">
        <f t="shared" si="1419"/>
        <v>0</v>
      </c>
      <c r="S377" s="32" t="e">
        <f t="shared" si="1403"/>
        <v>#DIV/0!</v>
      </c>
      <c r="T377" s="62">
        <v>0</v>
      </c>
      <c r="U377" s="72">
        <v>0</v>
      </c>
      <c r="V377" s="68"/>
      <c r="W377" s="28" t="str">
        <f t="shared" si="1410"/>
        <v>AUMENTA</v>
      </c>
      <c r="X377" s="37">
        <f t="shared" ref="X377" si="1634">+Y377+10</f>
        <v>84</v>
      </c>
      <c r="Y377" s="37">
        <f t="shared" ref="Y377" si="1635">+Z377+10</f>
        <v>74</v>
      </c>
      <c r="Z377" s="37">
        <f t="shared" ref="Z377" si="1636">+AA377+10</f>
        <v>64</v>
      </c>
      <c r="AA377" s="37">
        <f t="shared" ref="AA377" si="1637">+AB377+10</f>
        <v>54</v>
      </c>
      <c r="AB377" s="37">
        <f t="shared" si="1424"/>
        <v>44</v>
      </c>
      <c r="AC377" s="37">
        <f t="shared" si="1425"/>
        <v>34</v>
      </c>
      <c r="AD377" s="43">
        <v>1</v>
      </c>
      <c r="AE377" s="44">
        <f t="shared" si="1426"/>
        <v>34</v>
      </c>
      <c r="AF377" s="13">
        <f t="shared" si="1427"/>
        <v>39</v>
      </c>
      <c r="AG377" s="13">
        <f t="shared" si="1428"/>
        <v>44</v>
      </c>
      <c r="AH377" s="13">
        <f t="shared" si="1429"/>
        <v>49</v>
      </c>
      <c r="AI377" s="13">
        <f t="shared" si="1430"/>
        <v>59</v>
      </c>
      <c r="AJ377" s="13">
        <f t="shared" si="1431"/>
        <v>69</v>
      </c>
    </row>
    <row r="378" spans="1:36" ht="15" x14ac:dyDescent="0.25">
      <c r="A378" s="7">
        <f t="shared" si="1408"/>
        <v>42743</v>
      </c>
      <c r="B378" s="8" t="str">
        <f t="shared" si="1398"/>
        <v>dom</v>
      </c>
      <c r="C378" s="8">
        <f t="shared" si="1399"/>
        <v>1</v>
      </c>
      <c r="D378" s="8">
        <f t="shared" si="1400"/>
        <v>8</v>
      </c>
      <c r="E378" s="8">
        <f t="shared" si="1401"/>
        <v>1</v>
      </c>
      <c r="F378" s="9">
        <f t="shared" si="1402"/>
        <v>2017</v>
      </c>
      <c r="G378" s="7">
        <f t="shared" si="1600"/>
        <v>42379</v>
      </c>
      <c r="H378" s="8" t="str">
        <f t="shared" si="1601"/>
        <v>dom</v>
      </c>
      <c r="I378" s="57">
        <v>0</v>
      </c>
      <c r="J378" s="10">
        <v>36</v>
      </c>
      <c r="K378" s="33">
        <f t="shared" si="1415"/>
        <v>0</v>
      </c>
      <c r="L378" s="11">
        <f t="shared" si="1416"/>
        <v>0</v>
      </c>
      <c r="M378" s="7">
        <f t="shared" si="1417"/>
        <v>42743</v>
      </c>
      <c r="N378" s="8" t="str">
        <f t="shared" si="1409"/>
        <v>dom</v>
      </c>
      <c r="O378" s="77">
        <v>0</v>
      </c>
      <c r="P378" s="16">
        <v>36</v>
      </c>
      <c r="Q378" s="33">
        <f t="shared" si="1418"/>
        <v>0</v>
      </c>
      <c r="R378" s="11">
        <f t="shared" si="1419"/>
        <v>0</v>
      </c>
      <c r="S378" s="32" t="e">
        <f t="shared" si="1403"/>
        <v>#DIV/0!</v>
      </c>
      <c r="T378" s="62">
        <v>0</v>
      </c>
      <c r="U378" s="72">
        <v>0</v>
      </c>
      <c r="V378" s="68"/>
      <c r="W378" s="28" t="str">
        <f t="shared" si="1410"/>
        <v>AUMENTA</v>
      </c>
      <c r="X378" s="37">
        <f t="shared" ref="X378" si="1638">+Y378+10</f>
        <v>84</v>
      </c>
      <c r="Y378" s="37">
        <f t="shared" ref="Y378" si="1639">+Z378+10</f>
        <v>74</v>
      </c>
      <c r="Z378" s="37">
        <f t="shared" ref="Z378" si="1640">+AA378+10</f>
        <v>64</v>
      </c>
      <c r="AA378" s="37">
        <f t="shared" ref="AA378" si="1641">+AB378+10</f>
        <v>54</v>
      </c>
      <c r="AB378" s="37">
        <f t="shared" si="1424"/>
        <v>44</v>
      </c>
      <c r="AC378" s="37">
        <f t="shared" si="1425"/>
        <v>34</v>
      </c>
      <c r="AD378" s="43">
        <v>1</v>
      </c>
      <c r="AE378" s="44">
        <f t="shared" si="1426"/>
        <v>34</v>
      </c>
      <c r="AF378" s="13">
        <f t="shared" si="1427"/>
        <v>39</v>
      </c>
      <c r="AG378" s="13">
        <f t="shared" si="1428"/>
        <v>44</v>
      </c>
      <c r="AH378" s="13">
        <f t="shared" si="1429"/>
        <v>49</v>
      </c>
      <c r="AI378" s="13">
        <f t="shared" si="1430"/>
        <v>59</v>
      </c>
      <c r="AJ378" s="13">
        <f t="shared" si="1431"/>
        <v>69</v>
      </c>
    </row>
    <row r="379" spans="1:36" ht="15" x14ac:dyDescent="0.25">
      <c r="A379" s="7">
        <f t="shared" si="1408"/>
        <v>42744</v>
      </c>
      <c r="B379" s="8" t="str">
        <f t="shared" si="1398"/>
        <v>lun</v>
      </c>
      <c r="C379" s="8">
        <f t="shared" si="1399"/>
        <v>2</v>
      </c>
      <c r="D379" s="8">
        <f t="shared" si="1400"/>
        <v>9</v>
      </c>
      <c r="E379" s="8">
        <f t="shared" si="1401"/>
        <v>1</v>
      </c>
      <c r="F379" s="9">
        <f t="shared" si="1402"/>
        <v>2017</v>
      </c>
      <c r="G379" s="7">
        <f t="shared" si="1600"/>
        <v>42380</v>
      </c>
      <c r="H379" s="8" t="str">
        <f t="shared" si="1601"/>
        <v>lun</v>
      </c>
      <c r="I379" s="57">
        <v>0</v>
      </c>
      <c r="J379" s="10">
        <v>36</v>
      </c>
      <c r="K379" s="33">
        <f t="shared" si="1415"/>
        <v>0</v>
      </c>
      <c r="L379" s="11">
        <f t="shared" si="1416"/>
        <v>0</v>
      </c>
      <c r="M379" s="7">
        <f t="shared" si="1417"/>
        <v>42744</v>
      </c>
      <c r="N379" s="8" t="str">
        <f t="shared" si="1409"/>
        <v>lun</v>
      </c>
      <c r="O379" s="77">
        <v>0</v>
      </c>
      <c r="P379" s="16">
        <v>36</v>
      </c>
      <c r="Q379" s="33">
        <f t="shared" si="1418"/>
        <v>0</v>
      </c>
      <c r="R379" s="11">
        <f t="shared" si="1419"/>
        <v>0</v>
      </c>
      <c r="S379" s="32" t="e">
        <f t="shared" si="1403"/>
        <v>#DIV/0!</v>
      </c>
      <c r="T379" s="62">
        <v>0</v>
      </c>
      <c r="U379" s="72">
        <v>0</v>
      </c>
      <c r="V379" s="68"/>
      <c r="W379" s="28" t="str">
        <f t="shared" si="1410"/>
        <v>AUMENTA</v>
      </c>
      <c r="X379" s="37">
        <f t="shared" ref="X379" si="1642">+Y379+10</f>
        <v>84</v>
      </c>
      <c r="Y379" s="37">
        <f t="shared" ref="Y379" si="1643">+Z379+10</f>
        <v>74</v>
      </c>
      <c r="Z379" s="37">
        <f t="shared" ref="Z379" si="1644">+AA379+10</f>
        <v>64</v>
      </c>
      <c r="AA379" s="37">
        <f t="shared" ref="AA379" si="1645">+AB379+10</f>
        <v>54</v>
      </c>
      <c r="AB379" s="37">
        <f t="shared" si="1424"/>
        <v>44</v>
      </c>
      <c r="AC379" s="37">
        <f t="shared" si="1425"/>
        <v>34</v>
      </c>
      <c r="AD379" s="43">
        <v>1</v>
      </c>
      <c r="AE379" s="44">
        <f t="shared" si="1426"/>
        <v>34</v>
      </c>
      <c r="AF379" s="13">
        <f t="shared" si="1427"/>
        <v>39</v>
      </c>
      <c r="AG379" s="13">
        <f t="shared" si="1428"/>
        <v>44</v>
      </c>
      <c r="AH379" s="13">
        <f t="shared" si="1429"/>
        <v>49</v>
      </c>
      <c r="AI379" s="13">
        <f t="shared" si="1430"/>
        <v>59</v>
      </c>
      <c r="AJ379" s="13">
        <f t="shared" si="1431"/>
        <v>69</v>
      </c>
    </row>
    <row r="380" spans="1:36" ht="15" x14ac:dyDescent="0.25">
      <c r="A380" s="7">
        <f t="shared" si="1408"/>
        <v>42745</v>
      </c>
      <c r="B380" s="8" t="str">
        <f t="shared" si="1398"/>
        <v>mar</v>
      </c>
      <c r="C380" s="8">
        <f t="shared" si="1399"/>
        <v>2</v>
      </c>
      <c r="D380" s="8">
        <f t="shared" si="1400"/>
        <v>10</v>
      </c>
      <c r="E380" s="8">
        <f t="shared" si="1401"/>
        <v>1</v>
      </c>
      <c r="F380" s="9">
        <f t="shared" si="1402"/>
        <v>2017</v>
      </c>
      <c r="G380" s="7">
        <f t="shared" si="1600"/>
        <v>42381</v>
      </c>
      <c r="H380" s="8" t="str">
        <f t="shared" si="1601"/>
        <v>mar</v>
      </c>
      <c r="I380" s="57">
        <v>0</v>
      </c>
      <c r="J380" s="10">
        <v>36</v>
      </c>
      <c r="K380" s="33">
        <f t="shared" si="1415"/>
        <v>0</v>
      </c>
      <c r="L380" s="11">
        <f t="shared" si="1416"/>
        <v>0</v>
      </c>
      <c r="M380" s="7">
        <f t="shared" si="1417"/>
        <v>42745</v>
      </c>
      <c r="N380" s="8" t="str">
        <f t="shared" si="1409"/>
        <v>mar</v>
      </c>
      <c r="O380" s="77">
        <v>0</v>
      </c>
      <c r="P380" s="16">
        <v>36</v>
      </c>
      <c r="Q380" s="33">
        <f t="shared" si="1418"/>
        <v>0</v>
      </c>
      <c r="R380" s="11">
        <f t="shared" si="1419"/>
        <v>0</v>
      </c>
      <c r="S380" s="32" t="e">
        <f t="shared" si="1403"/>
        <v>#DIV/0!</v>
      </c>
      <c r="T380" s="62">
        <v>0</v>
      </c>
      <c r="U380" s="72">
        <v>0</v>
      </c>
      <c r="V380" s="68"/>
      <c r="W380" s="28" t="str">
        <f t="shared" si="1410"/>
        <v>AUMENTA</v>
      </c>
      <c r="X380" s="37">
        <f t="shared" ref="X380" si="1646">+Y380+10</f>
        <v>84</v>
      </c>
      <c r="Y380" s="37">
        <f t="shared" ref="Y380" si="1647">+Z380+10</f>
        <v>74</v>
      </c>
      <c r="Z380" s="37">
        <f t="shared" ref="Z380" si="1648">+AA380+10</f>
        <v>64</v>
      </c>
      <c r="AA380" s="37">
        <f t="shared" ref="AA380" si="1649">+AB380+10</f>
        <v>54</v>
      </c>
      <c r="AB380" s="37">
        <f t="shared" si="1424"/>
        <v>44</v>
      </c>
      <c r="AC380" s="37">
        <f t="shared" si="1425"/>
        <v>34</v>
      </c>
      <c r="AD380" s="43">
        <v>1</v>
      </c>
      <c r="AE380" s="44">
        <f t="shared" si="1426"/>
        <v>34</v>
      </c>
      <c r="AF380" s="13">
        <f t="shared" si="1427"/>
        <v>39</v>
      </c>
      <c r="AG380" s="13">
        <f t="shared" si="1428"/>
        <v>44</v>
      </c>
      <c r="AH380" s="13">
        <f t="shared" si="1429"/>
        <v>49</v>
      </c>
      <c r="AI380" s="13">
        <f t="shared" si="1430"/>
        <v>59</v>
      </c>
      <c r="AJ380" s="13">
        <f t="shared" si="1431"/>
        <v>69</v>
      </c>
    </row>
    <row r="381" spans="1:36" ht="15" x14ac:dyDescent="0.25">
      <c r="A381" s="7">
        <f t="shared" si="1408"/>
        <v>42746</v>
      </c>
      <c r="B381" s="8" t="str">
        <f t="shared" si="1398"/>
        <v>mer</v>
      </c>
      <c r="C381" s="8">
        <f t="shared" si="1399"/>
        <v>2</v>
      </c>
      <c r="D381" s="8">
        <f t="shared" si="1400"/>
        <v>11</v>
      </c>
      <c r="E381" s="8">
        <f t="shared" si="1401"/>
        <v>1</v>
      </c>
      <c r="F381" s="9">
        <f t="shared" si="1402"/>
        <v>2017</v>
      </c>
      <c r="G381" s="7">
        <f t="shared" si="1600"/>
        <v>42382</v>
      </c>
      <c r="H381" s="8" t="str">
        <f t="shared" si="1601"/>
        <v>mer</v>
      </c>
      <c r="I381" s="57">
        <v>0</v>
      </c>
      <c r="J381" s="10">
        <v>36</v>
      </c>
      <c r="K381" s="33">
        <f t="shared" si="1415"/>
        <v>0</v>
      </c>
      <c r="L381" s="11">
        <f t="shared" si="1416"/>
        <v>0</v>
      </c>
      <c r="M381" s="7">
        <f t="shared" si="1417"/>
        <v>42746</v>
      </c>
      <c r="N381" s="8" t="str">
        <f t="shared" si="1409"/>
        <v>mer</v>
      </c>
      <c r="O381" s="77">
        <v>0</v>
      </c>
      <c r="P381" s="16">
        <v>36</v>
      </c>
      <c r="Q381" s="33">
        <f t="shared" si="1418"/>
        <v>0</v>
      </c>
      <c r="R381" s="11">
        <f t="shared" si="1419"/>
        <v>0</v>
      </c>
      <c r="S381" s="32" t="e">
        <f t="shared" si="1403"/>
        <v>#DIV/0!</v>
      </c>
      <c r="T381" s="62">
        <v>0</v>
      </c>
      <c r="U381" s="72">
        <v>0</v>
      </c>
      <c r="V381" s="68"/>
      <c r="W381" s="28" t="str">
        <f t="shared" si="1410"/>
        <v>AUMENTA</v>
      </c>
      <c r="X381" s="37">
        <f t="shared" ref="X381" si="1650">+Y381+10</f>
        <v>84</v>
      </c>
      <c r="Y381" s="37">
        <f t="shared" ref="Y381" si="1651">+Z381+10</f>
        <v>74</v>
      </c>
      <c r="Z381" s="37">
        <f t="shared" ref="Z381" si="1652">+AA381+10</f>
        <v>64</v>
      </c>
      <c r="AA381" s="37">
        <f t="shared" ref="AA381" si="1653">+AB381+10</f>
        <v>54</v>
      </c>
      <c r="AB381" s="37">
        <f t="shared" si="1424"/>
        <v>44</v>
      </c>
      <c r="AC381" s="37">
        <f t="shared" si="1425"/>
        <v>34</v>
      </c>
      <c r="AD381" s="43">
        <v>1</v>
      </c>
      <c r="AE381" s="44">
        <f t="shared" si="1426"/>
        <v>34</v>
      </c>
      <c r="AF381" s="13">
        <f t="shared" si="1427"/>
        <v>39</v>
      </c>
      <c r="AG381" s="13">
        <f t="shared" si="1428"/>
        <v>44</v>
      </c>
      <c r="AH381" s="13">
        <f t="shared" si="1429"/>
        <v>49</v>
      </c>
      <c r="AI381" s="13">
        <f t="shared" si="1430"/>
        <v>59</v>
      </c>
      <c r="AJ381" s="13">
        <f t="shared" si="1431"/>
        <v>69</v>
      </c>
    </row>
    <row r="382" spans="1:36" ht="15" x14ac:dyDescent="0.25">
      <c r="A382" s="7">
        <f t="shared" si="1408"/>
        <v>42747</v>
      </c>
      <c r="B382" s="8" t="str">
        <f t="shared" si="1398"/>
        <v>gio</v>
      </c>
      <c r="C382" s="8">
        <f t="shared" si="1399"/>
        <v>2</v>
      </c>
      <c r="D382" s="8">
        <f t="shared" si="1400"/>
        <v>12</v>
      </c>
      <c r="E382" s="8">
        <f t="shared" si="1401"/>
        <v>1</v>
      </c>
      <c r="F382" s="9">
        <f t="shared" si="1402"/>
        <v>2017</v>
      </c>
      <c r="G382" s="7">
        <f t="shared" si="1600"/>
        <v>42383</v>
      </c>
      <c r="H382" s="8" t="str">
        <f t="shared" si="1601"/>
        <v>gio</v>
      </c>
      <c r="I382" s="57">
        <v>0</v>
      </c>
      <c r="J382" s="10">
        <v>36</v>
      </c>
      <c r="K382" s="33">
        <f t="shared" si="1415"/>
        <v>0</v>
      </c>
      <c r="L382" s="11">
        <f t="shared" si="1416"/>
        <v>0</v>
      </c>
      <c r="M382" s="7">
        <f t="shared" si="1417"/>
        <v>42747</v>
      </c>
      <c r="N382" s="8" t="str">
        <f t="shared" si="1409"/>
        <v>gio</v>
      </c>
      <c r="O382" s="77">
        <v>0</v>
      </c>
      <c r="P382" s="16">
        <v>36</v>
      </c>
      <c r="Q382" s="33">
        <f t="shared" si="1418"/>
        <v>0</v>
      </c>
      <c r="R382" s="11">
        <f t="shared" si="1419"/>
        <v>0</v>
      </c>
      <c r="S382" s="32" t="e">
        <f t="shared" si="1403"/>
        <v>#DIV/0!</v>
      </c>
      <c r="T382" s="62">
        <v>0</v>
      </c>
      <c r="U382" s="72">
        <v>0</v>
      </c>
      <c r="V382" s="68"/>
      <c r="W382" s="28" t="str">
        <f t="shared" si="1410"/>
        <v>AUMENTA</v>
      </c>
      <c r="X382" s="37">
        <f t="shared" ref="X382" si="1654">+Y382+10</f>
        <v>84</v>
      </c>
      <c r="Y382" s="37">
        <f t="shared" ref="Y382" si="1655">+Z382+10</f>
        <v>74</v>
      </c>
      <c r="Z382" s="37">
        <f t="shared" ref="Z382" si="1656">+AA382+10</f>
        <v>64</v>
      </c>
      <c r="AA382" s="37">
        <f t="shared" ref="AA382" si="1657">+AB382+10</f>
        <v>54</v>
      </c>
      <c r="AB382" s="37">
        <f t="shared" si="1424"/>
        <v>44</v>
      </c>
      <c r="AC382" s="37">
        <f t="shared" si="1425"/>
        <v>34</v>
      </c>
      <c r="AD382" s="43">
        <v>1</v>
      </c>
      <c r="AE382" s="44">
        <f t="shared" si="1426"/>
        <v>34</v>
      </c>
      <c r="AF382" s="13">
        <f t="shared" si="1427"/>
        <v>39</v>
      </c>
      <c r="AG382" s="13">
        <f t="shared" si="1428"/>
        <v>44</v>
      </c>
      <c r="AH382" s="13">
        <f t="shared" si="1429"/>
        <v>49</v>
      </c>
      <c r="AI382" s="13">
        <f t="shared" si="1430"/>
        <v>59</v>
      </c>
      <c r="AJ382" s="13">
        <f t="shared" si="1431"/>
        <v>69</v>
      </c>
    </row>
    <row r="383" spans="1:36" ht="15" x14ac:dyDescent="0.25">
      <c r="A383" s="7">
        <f t="shared" si="1408"/>
        <v>42748</v>
      </c>
      <c r="B383" s="8" t="str">
        <f t="shared" si="1398"/>
        <v>ven</v>
      </c>
      <c r="C383" s="8">
        <f t="shared" si="1399"/>
        <v>2</v>
      </c>
      <c r="D383" s="8">
        <f t="shared" si="1400"/>
        <v>13</v>
      </c>
      <c r="E383" s="8">
        <f t="shared" si="1401"/>
        <v>1</v>
      </c>
      <c r="F383" s="9">
        <f t="shared" si="1402"/>
        <v>2017</v>
      </c>
      <c r="G383" s="7">
        <f t="shared" si="1600"/>
        <v>42384</v>
      </c>
      <c r="H383" s="8" t="str">
        <f t="shared" si="1601"/>
        <v>ven</v>
      </c>
      <c r="I383" s="57">
        <v>0</v>
      </c>
      <c r="J383" s="10">
        <v>36</v>
      </c>
      <c r="K383" s="33">
        <f t="shared" si="1415"/>
        <v>0</v>
      </c>
      <c r="L383" s="11">
        <f t="shared" si="1416"/>
        <v>0</v>
      </c>
      <c r="M383" s="7">
        <f t="shared" si="1417"/>
        <v>42748</v>
      </c>
      <c r="N383" s="8" t="str">
        <f t="shared" si="1409"/>
        <v>ven</v>
      </c>
      <c r="O383" s="77">
        <v>0</v>
      </c>
      <c r="P383" s="16">
        <v>36</v>
      </c>
      <c r="Q383" s="33">
        <f t="shared" si="1418"/>
        <v>0</v>
      </c>
      <c r="R383" s="11">
        <f t="shared" si="1419"/>
        <v>0</v>
      </c>
      <c r="S383" s="32" t="e">
        <f t="shared" si="1403"/>
        <v>#DIV/0!</v>
      </c>
      <c r="T383" s="62">
        <v>0</v>
      </c>
      <c r="U383" s="72">
        <v>0</v>
      </c>
      <c r="V383" s="68"/>
      <c r="W383" s="28" t="str">
        <f t="shared" si="1410"/>
        <v>AUMENTA</v>
      </c>
      <c r="X383" s="37">
        <f t="shared" ref="X383" si="1658">+Y383+10</f>
        <v>84</v>
      </c>
      <c r="Y383" s="37">
        <f t="shared" ref="Y383" si="1659">+Z383+10</f>
        <v>74</v>
      </c>
      <c r="Z383" s="37">
        <f t="shared" ref="Z383" si="1660">+AA383+10</f>
        <v>64</v>
      </c>
      <c r="AA383" s="37">
        <f t="shared" ref="AA383" si="1661">+AB383+10</f>
        <v>54</v>
      </c>
      <c r="AB383" s="37">
        <f t="shared" si="1424"/>
        <v>44</v>
      </c>
      <c r="AC383" s="37">
        <f t="shared" si="1425"/>
        <v>34</v>
      </c>
      <c r="AD383" s="43">
        <v>1</v>
      </c>
      <c r="AE383" s="44">
        <f t="shared" si="1426"/>
        <v>34</v>
      </c>
      <c r="AF383" s="13">
        <f t="shared" si="1427"/>
        <v>39</v>
      </c>
      <c r="AG383" s="13">
        <f t="shared" si="1428"/>
        <v>44</v>
      </c>
      <c r="AH383" s="13">
        <f t="shared" si="1429"/>
        <v>49</v>
      </c>
      <c r="AI383" s="13">
        <f t="shared" si="1430"/>
        <v>59</v>
      </c>
      <c r="AJ383" s="13">
        <f t="shared" si="1431"/>
        <v>69</v>
      </c>
    </row>
    <row r="384" spans="1:36" ht="15" x14ac:dyDescent="0.25">
      <c r="A384" s="7">
        <f t="shared" si="1408"/>
        <v>42749</v>
      </c>
      <c r="B384" s="8" t="str">
        <f t="shared" si="1398"/>
        <v>sab</v>
      </c>
      <c r="C384" s="8">
        <f t="shared" si="1399"/>
        <v>2</v>
      </c>
      <c r="D384" s="8">
        <f t="shared" si="1400"/>
        <v>14</v>
      </c>
      <c r="E384" s="8">
        <f t="shared" si="1401"/>
        <v>1</v>
      </c>
      <c r="F384" s="9">
        <f t="shared" si="1402"/>
        <v>2017</v>
      </c>
      <c r="G384" s="7">
        <f t="shared" si="1600"/>
        <v>42385</v>
      </c>
      <c r="H384" s="8" t="str">
        <f t="shared" si="1601"/>
        <v>sab</v>
      </c>
      <c r="I384" s="57">
        <v>0</v>
      </c>
      <c r="J384" s="10">
        <v>36</v>
      </c>
      <c r="K384" s="33">
        <f t="shared" si="1415"/>
        <v>0</v>
      </c>
      <c r="L384" s="11">
        <f t="shared" si="1416"/>
        <v>0</v>
      </c>
      <c r="M384" s="7">
        <f t="shared" si="1417"/>
        <v>42749</v>
      </c>
      <c r="N384" s="8" t="str">
        <f t="shared" si="1409"/>
        <v>sab</v>
      </c>
      <c r="O384" s="77">
        <v>0</v>
      </c>
      <c r="P384" s="16">
        <v>36</v>
      </c>
      <c r="Q384" s="33">
        <f t="shared" si="1418"/>
        <v>0</v>
      </c>
      <c r="R384" s="11">
        <f t="shared" si="1419"/>
        <v>0</v>
      </c>
      <c r="S384" s="32" t="e">
        <f t="shared" si="1403"/>
        <v>#DIV/0!</v>
      </c>
      <c r="T384" s="62">
        <v>0</v>
      </c>
      <c r="U384" s="72">
        <v>0</v>
      </c>
      <c r="V384" s="68"/>
      <c r="W384" s="28" t="str">
        <f t="shared" si="1410"/>
        <v>AUMENTA</v>
      </c>
      <c r="X384" s="37">
        <f t="shared" ref="X384" si="1662">+Y384+10</f>
        <v>84</v>
      </c>
      <c r="Y384" s="37">
        <f t="shared" ref="Y384" si="1663">+Z384+10</f>
        <v>74</v>
      </c>
      <c r="Z384" s="37">
        <f t="shared" ref="Z384" si="1664">+AA384+10</f>
        <v>64</v>
      </c>
      <c r="AA384" s="37">
        <f t="shared" ref="AA384" si="1665">+AB384+10</f>
        <v>54</v>
      </c>
      <c r="AB384" s="37">
        <f t="shared" si="1424"/>
        <v>44</v>
      </c>
      <c r="AC384" s="37">
        <f t="shared" si="1425"/>
        <v>34</v>
      </c>
      <c r="AD384" s="43">
        <v>1</v>
      </c>
      <c r="AE384" s="44">
        <f t="shared" si="1426"/>
        <v>34</v>
      </c>
      <c r="AF384" s="13">
        <f t="shared" si="1427"/>
        <v>39</v>
      </c>
      <c r="AG384" s="13">
        <f t="shared" si="1428"/>
        <v>44</v>
      </c>
      <c r="AH384" s="13">
        <f t="shared" si="1429"/>
        <v>49</v>
      </c>
      <c r="AI384" s="13">
        <f t="shared" si="1430"/>
        <v>59</v>
      </c>
      <c r="AJ384" s="13">
        <f t="shared" si="1431"/>
        <v>69</v>
      </c>
    </row>
    <row r="385" spans="1:36" ht="15" x14ac:dyDescent="0.25">
      <c r="A385" s="7">
        <f t="shared" si="1408"/>
        <v>42750</v>
      </c>
      <c r="B385" s="8" t="str">
        <f t="shared" si="1398"/>
        <v>dom</v>
      </c>
      <c r="C385" s="8">
        <f t="shared" si="1399"/>
        <v>2</v>
      </c>
      <c r="D385" s="8">
        <f t="shared" si="1400"/>
        <v>15</v>
      </c>
      <c r="E385" s="8">
        <f t="shared" si="1401"/>
        <v>1</v>
      </c>
      <c r="F385" s="9">
        <f t="shared" si="1402"/>
        <v>2017</v>
      </c>
      <c r="G385" s="7">
        <f t="shared" si="1600"/>
        <v>42386</v>
      </c>
      <c r="H385" s="8" t="str">
        <f t="shared" si="1601"/>
        <v>dom</v>
      </c>
      <c r="I385" s="57">
        <v>0</v>
      </c>
      <c r="J385" s="10">
        <v>36</v>
      </c>
      <c r="K385" s="33">
        <f t="shared" si="1415"/>
        <v>0</v>
      </c>
      <c r="L385" s="11">
        <f t="shared" si="1416"/>
        <v>0</v>
      </c>
      <c r="M385" s="7">
        <f t="shared" si="1417"/>
        <v>42750</v>
      </c>
      <c r="N385" s="8" t="str">
        <f t="shared" si="1409"/>
        <v>dom</v>
      </c>
      <c r="O385" s="77">
        <v>0</v>
      </c>
      <c r="P385" s="16">
        <v>36</v>
      </c>
      <c r="Q385" s="33">
        <f t="shared" si="1418"/>
        <v>0</v>
      </c>
      <c r="R385" s="11">
        <f t="shared" si="1419"/>
        <v>0</v>
      </c>
      <c r="S385" s="32" t="e">
        <f t="shared" si="1403"/>
        <v>#DIV/0!</v>
      </c>
      <c r="T385" s="62">
        <v>0</v>
      </c>
      <c r="U385" s="72">
        <v>0</v>
      </c>
      <c r="V385" s="68"/>
      <c r="W385" s="28" t="str">
        <f t="shared" si="1410"/>
        <v>AUMENTA</v>
      </c>
      <c r="X385" s="37">
        <f t="shared" ref="X385" si="1666">+Y385+10</f>
        <v>84</v>
      </c>
      <c r="Y385" s="37">
        <f t="shared" ref="Y385" si="1667">+Z385+10</f>
        <v>74</v>
      </c>
      <c r="Z385" s="37">
        <f t="shared" ref="Z385" si="1668">+AA385+10</f>
        <v>64</v>
      </c>
      <c r="AA385" s="37">
        <f t="shared" ref="AA385" si="1669">+AB385+10</f>
        <v>54</v>
      </c>
      <c r="AB385" s="37">
        <f t="shared" si="1424"/>
        <v>44</v>
      </c>
      <c r="AC385" s="37">
        <f t="shared" si="1425"/>
        <v>34</v>
      </c>
      <c r="AD385" s="43">
        <v>1</v>
      </c>
      <c r="AE385" s="44">
        <f t="shared" si="1426"/>
        <v>34</v>
      </c>
      <c r="AF385" s="13">
        <f t="shared" si="1427"/>
        <v>39</v>
      </c>
      <c r="AG385" s="13">
        <f t="shared" si="1428"/>
        <v>44</v>
      </c>
      <c r="AH385" s="13">
        <f t="shared" si="1429"/>
        <v>49</v>
      </c>
      <c r="AI385" s="13">
        <f t="shared" si="1430"/>
        <v>59</v>
      </c>
      <c r="AJ385" s="13">
        <f t="shared" si="1431"/>
        <v>69</v>
      </c>
    </row>
    <row r="386" spans="1:36" ht="15" x14ac:dyDescent="0.25">
      <c r="A386" s="7">
        <f t="shared" si="1408"/>
        <v>42751</v>
      </c>
      <c r="B386" s="8" t="str">
        <f t="shared" si="1398"/>
        <v>lun</v>
      </c>
      <c r="C386" s="8">
        <f t="shared" si="1399"/>
        <v>3</v>
      </c>
      <c r="D386" s="8">
        <f t="shared" si="1400"/>
        <v>16</v>
      </c>
      <c r="E386" s="8">
        <f t="shared" si="1401"/>
        <v>1</v>
      </c>
      <c r="F386" s="9">
        <f t="shared" si="1402"/>
        <v>2017</v>
      </c>
      <c r="G386" s="7">
        <f t="shared" si="1600"/>
        <v>42387</v>
      </c>
      <c r="H386" s="8" t="str">
        <f t="shared" si="1601"/>
        <v>lun</v>
      </c>
      <c r="I386" s="57">
        <v>0</v>
      </c>
      <c r="J386" s="10">
        <v>36</v>
      </c>
      <c r="K386" s="33">
        <f t="shared" si="1415"/>
        <v>0</v>
      </c>
      <c r="L386" s="11">
        <f t="shared" si="1416"/>
        <v>0</v>
      </c>
      <c r="M386" s="7">
        <f t="shared" si="1417"/>
        <v>42751</v>
      </c>
      <c r="N386" s="8" t="str">
        <f t="shared" si="1409"/>
        <v>lun</v>
      </c>
      <c r="O386" s="77">
        <v>0</v>
      </c>
      <c r="P386" s="16">
        <v>36</v>
      </c>
      <c r="Q386" s="33">
        <f t="shared" si="1418"/>
        <v>0</v>
      </c>
      <c r="R386" s="11">
        <f t="shared" si="1419"/>
        <v>0</v>
      </c>
      <c r="S386" s="32" t="e">
        <f t="shared" si="1403"/>
        <v>#DIV/0!</v>
      </c>
      <c r="T386" s="62">
        <v>0</v>
      </c>
      <c r="U386" s="72">
        <v>0</v>
      </c>
      <c r="V386" s="68"/>
      <c r="W386" s="28" t="str">
        <f t="shared" si="1410"/>
        <v>AUMENTA</v>
      </c>
      <c r="X386" s="37">
        <f t="shared" ref="X386" si="1670">+Y386+10</f>
        <v>84</v>
      </c>
      <c r="Y386" s="37">
        <f t="shared" ref="Y386" si="1671">+Z386+10</f>
        <v>74</v>
      </c>
      <c r="Z386" s="37">
        <f t="shared" ref="Z386" si="1672">+AA386+10</f>
        <v>64</v>
      </c>
      <c r="AA386" s="37">
        <f t="shared" ref="AA386" si="1673">+AB386+10</f>
        <v>54</v>
      </c>
      <c r="AB386" s="37">
        <f t="shared" si="1424"/>
        <v>44</v>
      </c>
      <c r="AC386" s="37">
        <f t="shared" si="1425"/>
        <v>34</v>
      </c>
      <c r="AD386" s="43">
        <v>1</v>
      </c>
      <c r="AE386" s="44">
        <f t="shared" si="1426"/>
        <v>34</v>
      </c>
      <c r="AF386" s="13">
        <f t="shared" si="1427"/>
        <v>39</v>
      </c>
      <c r="AG386" s="13">
        <f t="shared" si="1428"/>
        <v>44</v>
      </c>
      <c r="AH386" s="13">
        <f t="shared" si="1429"/>
        <v>49</v>
      </c>
      <c r="AI386" s="13">
        <f t="shared" si="1430"/>
        <v>59</v>
      </c>
      <c r="AJ386" s="13">
        <f t="shared" si="1431"/>
        <v>69</v>
      </c>
    </row>
    <row r="387" spans="1:36" ht="15" x14ac:dyDescent="0.25">
      <c r="A387" s="7">
        <f t="shared" si="1408"/>
        <v>42752</v>
      </c>
      <c r="B387" s="8" t="str">
        <f t="shared" si="1398"/>
        <v>mar</v>
      </c>
      <c r="C387" s="8">
        <f t="shared" si="1399"/>
        <v>3</v>
      </c>
      <c r="D387" s="8">
        <f t="shared" si="1400"/>
        <v>17</v>
      </c>
      <c r="E387" s="8">
        <f t="shared" si="1401"/>
        <v>1</v>
      </c>
      <c r="F387" s="9">
        <f t="shared" si="1402"/>
        <v>2017</v>
      </c>
      <c r="G387" s="7">
        <f t="shared" si="1600"/>
        <v>42388</v>
      </c>
      <c r="H387" s="8" t="str">
        <f t="shared" ref="H387:H450" si="1674">CHOOSE(WEEKDAY(G387,2),"lun","mar","mer","gio","ven","sab","dom")</f>
        <v>mar</v>
      </c>
      <c r="I387" s="57">
        <v>0</v>
      </c>
      <c r="J387" s="10">
        <v>36</v>
      </c>
      <c r="K387" s="33">
        <f t="shared" si="1415"/>
        <v>0</v>
      </c>
      <c r="L387" s="11">
        <f t="shared" si="1416"/>
        <v>0</v>
      </c>
      <c r="M387" s="7">
        <f t="shared" si="1417"/>
        <v>42752</v>
      </c>
      <c r="N387" s="8" t="str">
        <f t="shared" si="1409"/>
        <v>mar</v>
      </c>
      <c r="O387" s="77">
        <v>0</v>
      </c>
      <c r="P387" s="16">
        <v>36</v>
      </c>
      <c r="Q387" s="33">
        <f t="shared" si="1418"/>
        <v>0</v>
      </c>
      <c r="R387" s="11">
        <f t="shared" si="1419"/>
        <v>0</v>
      </c>
      <c r="S387" s="32" t="e">
        <f t="shared" si="1403"/>
        <v>#DIV/0!</v>
      </c>
      <c r="T387" s="62">
        <v>0</v>
      </c>
      <c r="U387" s="72">
        <v>0</v>
      </c>
      <c r="V387" s="68"/>
      <c r="W387" s="28" t="str">
        <f t="shared" si="1410"/>
        <v>AUMENTA</v>
      </c>
      <c r="X387" s="37">
        <f t="shared" ref="X387" si="1675">+Y387+10</f>
        <v>84</v>
      </c>
      <c r="Y387" s="37">
        <f t="shared" ref="Y387" si="1676">+Z387+10</f>
        <v>74</v>
      </c>
      <c r="Z387" s="37">
        <f t="shared" ref="Z387" si="1677">+AA387+10</f>
        <v>64</v>
      </c>
      <c r="AA387" s="37">
        <f t="shared" ref="AA387" si="1678">+AB387+10</f>
        <v>54</v>
      </c>
      <c r="AB387" s="37">
        <f t="shared" si="1424"/>
        <v>44</v>
      </c>
      <c r="AC387" s="37">
        <f t="shared" si="1425"/>
        <v>34</v>
      </c>
      <c r="AD387" s="43">
        <v>1</v>
      </c>
      <c r="AE387" s="44">
        <f t="shared" si="1426"/>
        <v>34</v>
      </c>
      <c r="AF387" s="13">
        <f t="shared" si="1427"/>
        <v>39</v>
      </c>
      <c r="AG387" s="13">
        <f t="shared" si="1428"/>
        <v>44</v>
      </c>
      <c r="AH387" s="13">
        <f t="shared" si="1429"/>
        <v>49</v>
      </c>
      <c r="AI387" s="13">
        <f t="shared" si="1430"/>
        <v>59</v>
      </c>
      <c r="AJ387" s="13">
        <f t="shared" si="1431"/>
        <v>69</v>
      </c>
    </row>
    <row r="388" spans="1:36" ht="15" x14ac:dyDescent="0.25">
      <c r="A388" s="7">
        <f t="shared" si="1408"/>
        <v>42753</v>
      </c>
      <c r="B388" s="8" t="str">
        <f t="shared" ref="B388:B451" si="1679">CHOOSE(WEEKDAY(A388,2),"lun","mar","mer","gio","ven","sab","dom")</f>
        <v>mer</v>
      </c>
      <c r="C388" s="8">
        <f t="shared" ref="C388:C451" si="1680">_xlfn.ISOWEEKNUM(A388)</f>
        <v>3</v>
      </c>
      <c r="D388" s="8">
        <f t="shared" ref="D388:D451" si="1681">DAY(A388)</f>
        <v>18</v>
      </c>
      <c r="E388" s="8">
        <f t="shared" ref="E388:E451" si="1682">MONTH(A388)</f>
        <v>1</v>
      </c>
      <c r="F388" s="9">
        <f t="shared" ref="F388:F451" si="1683">YEAR(A388)</f>
        <v>2017</v>
      </c>
      <c r="G388" s="7">
        <f t="shared" si="1600"/>
        <v>42389</v>
      </c>
      <c r="H388" s="8" t="str">
        <f t="shared" si="1674"/>
        <v>mer</v>
      </c>
      <c r="I388" s="57">
        <v>0</v>
      </c>
      <c r="J388" s="10">
        <v>36</v>
      </c>
      <c r="K388" s="33">
        <f t="shared" si="1415"/>
        <v>0</v>
      </c>
      <c r="L388" s="11">
        <f t="shared" si="1416"/>
        <v>0</v>
      </c>
      <c r="M388" s="7">
        <f t="shared" si="1417"/>
        <v>42753</v>
      </c>
      <c r="N388" s="8" t="str">
        <f t="shared" si="1409"/>
        <v>mer</v>
      </c>
      <c r="O388" s="77">
        <v>0</v>
      </c>
      <c r="P388" s="16">
        <v>36</v>
      </c>
      <c r="Q388" s="33">
        <f t="shared" si="1418"/>
        <v>0</v>
      </c>
      <c r="R388" s="11">
        <f t="shared" si="1419"/>
        <v>0</v>
      </c>
      <c r="S388" s="32" t="e">
        <f t="shared" ref="S388:S451" si="1684">+(R388-L388)/L388</f>
        <v>#DIV/0!</v>
      </c>
      <c r="T388" s="62">
        <v>0</v>
      </c>
      <c r="U388" s="72">
        <v>0</v>
      </c>
      <c r="V388" s="68"/>
      <c r="W388" s="28" t="str">
        <f t="shared" si="1410"/>
        <v>AUMENTA</v>
      </c>
      <c r="X388" s="37">
        <f t="shared" ref="X388" si="1685">+Y388+10</f>
        <v>84</v>
      </c>
      <c r="Y388" s="37">
        <f t="shared" ref="Y388" si="1686">+Z388+10</f>
        <v>74</v>
      </c>
      <c r="Z388" s="37">
        <f t="shared" ref="Z388" si="1687">+AA388+10</f>
        <v>64</v>
      </c>
      <c r="AA388" s="37">
        <f t="shared" ref="AA388" si="1688">+AB388+10</f>
        <v>54</v>
      </c>
      <c r="AB388" s="37">
        <f t="shared" si="1424"/>
        <v>44</v>
      </c>
      <c r="AC388" s="37">
        <f t="shared" si="1425"/>
        <v>34</v>
      </c>
      <c r="AD388" s="43">
        <v>1</v>
      </c>
      <c r="AE388" s="44">
        <f t="shared" si="1426"/>
        <v>34</v>
      </c>
      <c r="AF388" s="13">
        <f t="shared" si="1427"/>
        <v>39</v>
      </c>
      <c r="AG388" s="13">
        <f t="shared" si="1428"/>
        <v>44</v>
      </c>
      <c r="AH388" s="13">
        <f t="shared" si="1429"/>
        <v>49</v>
      </c>
      <c r="AI388" s="13">
        <f t="shared" si="1430"/>
        <v>59</v>
      </c>
      <c r="AJ388" s="13">
        <f t="shared" si="1431"/>
        <v>69</v>
      </c>
    </row>
    <row r="389" spans="1:36" ht="15" x14ac:dyDescent="0.25">
      <c r="A389" s="7">
        <f t="shared" ref="A389:A452" si="1689">+A388+1</f>
        <v>42754</v>
      </c>
      <c r="B389" s="8" t="str">
        <f t="shared" si="1679"/>
        <v>gio</v>
      </c>
      <c r="C389" s="8">
        <f t="shared" si="1680"/>
        <v>3</v>
      </c>
      <c r="D389" s="8">
        <f t="shared" si="1681"/>
        <v>19</v>
      </c>
      <c r="E389" s="8">
        <f t="shared" si="1682"/>
        <v>1</v>
      </c>
      <c r="F389" s="9">
        <f t="shared" si="1683"/>
        <v>2017</v>
      </c>
      <c r="G389" s="7">
        <f t="shared" si="1600"/>
        <v>42390</v>
      </c>
      <c r="H389" s="8" t="str">
        <f t="shared" si="1674"/>
        <v>gio</v>
      </c>
      <c r="I389" s="57">
        <v>0</v>
      </c>
      <c r="J389" s="10">
        <v>36</v>
      </c>
      <c r="K389" s="33">
        <f t="shared" si="1415"/>
        <v>0</v>
      </c>
      <c r="L389" s="11">
        <f t="shared" si="1416"/>
        <v>0</v>
      </c>
      <c r="M389" s="7">
        <f t="shared" si="1417"/>
        <v>42754</v>
      </c>
      <c r="N389" s="8" t="str">
        <f t="shared" ref="N389:N451" si="1690">CHOOSE(WEEKDAY(M389,2),"lun","mar","mer","gio","ven","sab","dom")</f>
        <v>gio</v>
      </c>
      <c r="O389" s="77">
        <v>0</v>
      </c>
      <c r="P389" s="16">
        <v>36</v>
      </c>
      <c r="Q389" s="33">
        <f t="shared" si="1418"/>
        <v>0</v>
      </c>
      <c r="R389" s="11">
        <f t="shared" si="1419"/>
        <v>0</v>
      </c>
      <c r="S389" s="32" t="e">
        <f t="shared" si="1684"/>
        <v>#DIV/0!</v>
      </c>
      <c r="T389" s="62">
        <v>0</v>
      </c>
      <c r="U389" s="72">
        <v>0</v>
      </c>
      <c r="V389" s="68"/>
      <c r="W389" s="28" t="str">
        <f t="shared" ref="W389:W452" si="1691">IF(AC389&lt;=T389,"OK","AUMENTA")</f>
        <v>AUMENTA</v>
      </c>
      <c r="X389" s="37">
        <f t="shared" ref="X389" si="1692">+Y389+10</f>
        <v>84</v>
      </c>
      <c r="Y389" s="37">
        <f t="shared" ref="Y389" si="1693">+Z389+10</f>
        <v>74</v>
      </c>
      <c r="Z389" s="37">
        <f t="shared" ref="Z389" si="1694">+AA389+10</f>
        <v>64</v>
      </c>
      <c r="AA389" s="37">
        <f t="shared" ref="AA389" si="1695">+AB389+10</f>
        <v>54</v>
      </c>
      <c r="AB389" s="37">
        <f t="shared" si="1424"/>
        <v>44</v>
      </c>
      <c r="AC389" s="37">
        <f t="shared" si="1425"/>
        <v>34</v>
      </c>
      <c r="AD389" s="43">
        <v>1</v>
      </c>
      <c r="AE389" s="44">
        <f t="shared" si="1426"/>
        <v>34</v>
      </c>
      <c r="AF389" s="13">
        <f t="shared" si="1427"/>
        <v>39</v>
      </c>
      <c r="AG389" s="13">
        <f t="shared" si="1428"/>
        <v>44</v>
      </c>
      <c r="AH389" s="13">
        <f t="shared" si="1429"/>
        <v>49</v>
      </c>
      <c r="AI389" s="13">
        <f t="shared" si="1430"/>
        <v>59</v>
      </c>
      <c r="AJ389" s="13">
        <f t="shared" si="1431"/>
        <v>69</v>
      </c>
    </row>
    <row r="390" spans="1:36" ht="15" x14ac:dyDescent="0.25">
      <c r="A390" s="7">
        <f t="shared" si="1689"/>
        <v>42755</v>
      </c>
      <c r="B390" s="8" t="str">
        <f t="shared" si="1679"/>
        <v>ven</v>
      </c>
      <c r="C390" s="8">
        <f t="shared" si="1680"/>
        <v>3</v>
      </c>
      <c r="D390" s="8">
        <f t="shared" si="1681"/>
        <v>20</v>
      </c>
      <c r="E390" s="8">
        <f t="shared" si="1682"/>
        <v>1</v>
      </c>
      <c r="F390" s="9">
        <f t="shared" si="1683"/>
        <v>2017</v>
      </c>
      <c r="G390" s="7">
        <f t="shared" si="1600"/>
        <v>42391</v>
      </c>
      <c r="H390" s="8" t="str">
        <f t="shared" si="1674"/>
        <v>ven</v>
      </c>
      <c r="I390" s="57">
        <v>0</v>
      </c>
      <c r="J390" s="10">
        <v>36</v>
      </c>
      <c r="K390" s="33">
        <f t="shared" ref="K390:K453" si="1696">+I390/J390</f>
        <v>0</v>
      </c>
      <c r="L390" s="11">
        <f t="shared" ref="L390:L453" si="1697">+I390/J390*10</f>
        <v>0</v>
      </c>
      <c r="M390" s="7">
        <f t="shared" ref="M390:M452" si="1698">+M389+1</f>
        <v>42755</v>
      </c>
      <c r="N390" s="8" t="str">
        <f t="shared" si="1690"/>
        <v>ven</v>
      </c>
      <c r="O390" s="77">
        <v>0</v>
      </c>
      <c r="P390" s="16">
        <v>36</v>
      </c>
      <c r="Q390" s="33">
        <f t="shared" ref="Q390:Q453" si="1699">+O390/P390</f>
        <v>0</v>
      </c>
      <c r="R390" s="11">
        <f t="shared" ref="R390:R453" si="1700">+O390/P390*10</f>
        <v>0</v>
      </c>
      <c r="S390" s="32" t="e">
        <f t="shared" si="1684"/>
        <v>#DIV/0!</v>
      </c>
      <c r="T390" s="62">
        <v>0</v>
      </c>
      <c r="U390" s="72">
        <v>0</v>
      </c>
      <c r="V390" s="68"/>
      <c r="W390" s="28" t="str">
        <f t="shared" si="1691"/>
        <v>AUMENTA</v>
      </c>
      <c r="X390" s="37">
        <f t="shared" ref="X390" si="1701">+Y390+10</f>
        <v>84</v>
      </c>
      <c r="Y390" s="37">
        <f t="shared" ref="Y390" si="1702">+Z390+10</f>
        <v>74</v>
      </c>
      <c r="Z390" s="37">
        <f t="shared" ref="Z390" si="1703">+AA390+10</f>
        <v>64</v>
      </c>
      <c r="AA390" s="37">
        <f t="shared" ref="AA390" si="1704">+AB390+10</f>
        <v>54</v>
      </c>
      <c r="AB390" s="37">
        <f t="shared" ref="AB390:AB453" si="1705">+AC390+10</f>
        <v>44</v>
      </c>
      <c r="AC390" s="37">
        <f t="shared" ref="AC390:AC453" si="1706">CHOOSE(AD390,AE390,AF390,AG390,AH390,AI390,AJ390)</f>
        <v>34</v>
      </c>
      <c r="AD390" s="43">
        <v>1</v>
      </c>
      <c r="AE390" s="44">
        <f t="shared" ref="AE390:AE453" si="1707">(0.2727*$R390^2+1.5*$R390+34)</f>
        <v>34</v>
      </c>
      <c r="AF390" s="13">
        <f t="shared" ref="AF390:AF453" si="1708">(0.2727*R390^2+2*R390+39)</f>
        <v>39</v>
      </c>
      <c r="AG390" s="13">
        <f t="shared" ref="AG390:AG453" si="1709">(0.2727*R390^2+3*R390+44)</f>
        <v>44</v>
      </c>
      <c r="AH390" s="13">
        <f t="shared" ref="AH390:AH453" si="1710">(0.2727*R390^2+4*R390+49)</f>
        <v>49</v>
      </c>
      <c r="AI390" s="13">
        <f t="shared" ref="AI390:AI453" si="1711">(0.2727*R390^2+4.5*R390+59)</f>
        <v>59</v>
      </c>
      <c r="AJ390" s="13">
        <f t="shared" ref="AJ390:AJ453" si="1712">(0.2727*R390^2+5*R390+69)</f>
        <v>69</v>
      </c>
    </row>
    <row r="391" spans="1:36" ht="15" x14ac:dyDescent="0.25">
      <c r="A391" s="7">
        <f t="shared" si="1689"/>
        <v>42756</v>
      </c>
      <c r="B391" s="8" t="str">
        <f t="shared" si="1679"/>
        <v>sab</v>
      </c>
      <c r="C391" s="8">
        <f t="shared" si="1680"/>
        <v>3</v>
      </c>
      <c r="D391" s="8">
        <f t="shared" si="1681"/>
        <v>21</v>
      </c>
      <c r="E391" s="8">
        <f t="shared" si="1682"/>
        <v>1</v>
      </c>
      <c r="F391" s="9">
        <f t="shared" si="1683"/>
        <v>2017</v>
      </c>
      <c r="G391" s="7">
        <f t="shared" si="1600"/>
        <v>42392</v>
      </c>
      <c r="H391" s="8" t="str">
        <f t="shared" si="1674"/>
        <v>sab</v>
      </c>
      <c r="I391" s="57">
        <v>0</v>
      </c>
      <c r="J391" s="10">
        <v>36</v>
      </c>
      <c r="K391" s="33">
        <f t="shared" si="1696"/>
        <v>0</v>
      </c>
      <c r="L391" s="11">
        <f t="shared" si="1697"/>
        <v>0</v>
      </c>
      <c r="M391" s="7">
        <f t="shared" si="1698"/>
        <v>42756</v>
      </c>
      <c r="N391" s="8" t="str">
        <f t="shared" si="1690"/>
        <v>sab</v>
      </c>
      <c r="O391" s="77">
        <v>0</v>
      </c>
      <c r="P391" s="16">
        <v>36</v>
      </c>
      <c r="Q391" s="33">
        <f t="shared" si="1699"/>
        <v>0</v>
      </c>
      <c r="R391" s="11">
        <f t="shared" si="1700"/>
        <v>0</v>
      </c>
      <c r="S391" s="32" t="e">
        <f t="shared" si="1684"/>
        <v>#DIV/0!</v>
      </c>
      <c r="T391" s="62">
        <v>0</v>
      </c>
      <c r="U391" s="72">
        <v>0</v>
      </c>
      <c r="V391" s="68"/>
      <c r="W391" s="28" t="str">
        <f t="shared" si="1691"/>
        <v>AUMENTA</v>
      </c>
      <c r="X391" s="37">
        <f t="shared" ref="X391" si="1713">+Y391+10</f>
        <v>84</v>
      </c>
      <c r="Y391" s="37">
        <f t="shared" ref="Y391" si="1714">+Z391+10</f>
        <v>74</v>
      </c>
      <c r="Z391" s="37">
        <f t="shared" ref="Z391" si="1715">+AA391+10</f>
        <v>64</v>
      </c>
      <c r="AA391" s="37">
        <f t="shared" ref="AA391" si="1716">+AB391+10</f>
        <v>54</v>
      </c>
      <c r="AB391" s="37">
        <f t="shared" si="1705"/>
        <v>44</v>
      </c>
      <c r="AC391" s="37">
        <f t="shared" si="1706"/>
        <v>34</v>
      </c>
      <c r="AD391" s="43">
        <v>1</v>
      </c>
      <c r="AE391" s="44">
        <f t="shared" si="1707"/>
        <v>34</v>
      </c>
      <c r="AF391" s="13">
        <f t="shared" si="1708"/>
        <v>39</v>
      </c>
      <c r="AG391" s="13">
        <f t="shared" si="1709"/>
        <v>44</v>
      </c>
      <c r="AH391" s="13">
        <f t="shared" si="1710"/>
        <v>49</v>
      </c>
      <c r="AI391" s="13">
        <f t="shared" si="1711"/>
        <v>59</v>
      </c>
      <c r="AJ391" s="13">
        <f t="shared" si="1712"/>
        <v>69</v>
      </c>
    </row>
    <row r="392" spans="1:36" ht="15" x14ac:dyDescent="0.25">
      <c r="A392" s="7">
        <f t="shared" si="1689"/>
        <v>42757</v>
      </c>
      <c r="B392" s="8" t="str">
        <f t="shared" si="1679"/>
        <v>dom</v>
      </c>
      <c r="C392" s="8">
        <f t="shared" si="1680"/>
        <v>3</v>
      </c>
      <c r="D392" s="8">
        <f t="shared" si="1681"/>
        <v>22</v>
      </c>
      <c r="E392" s="8">
        <f t="shared" si="1682"/>
        <v>1</v>
      </c>
      <c r="F392" s="9">
        <f t="shared" si="1683"/>
        <v>2017</v>
      </c>
      <c r="G392" s="7">
        <f t="shared" si="1600"/>
        <v>42393</v>
      </c>
      <c r="H392" s="8" t="str">
        <f t="shared" si="1674"/>
        <v>dom</v>
      </c>
      <c r="I392" s="57">
        <v>0</v>
      </c>
      <c r="J392" s="10">
        <v>36</v>
      </c>
      <c r="K392" s="33">
        <f t="shared" si="1696"/>
        <v>0</v>
      </c>
      <c r="L392" s="11">
        <f t="shared" si="1697"/>
        <v>0</v>
      </c>
      <c r="M392" s="7">
        <f t="shared" si="1698"/>
        <v>42757</v>
      </c>
      <c r="N392" s="8" t="str">
        <f t="shared" si="1690"/>
        <v>dom</v>
      </c>
      <c r="O392" s="77">
        <v>0</v>
      </c>
      <c r="P392" s="16">
        <v>36</v>
      </c>
      <c r="Q392" s="33">
        <f t="shared" si="1699"/>
        <v>0</v>
      </c>
      <c r="R392" s="11">
        <f t="shared" si="1700"/>
        <v>0</v>
      </c>
      <c r="S392" s="32" t="e">
        <f t="shared" si="1684"/>
        <v>#DIV/0!</v>
      </c>
      <c r="T392" s="62">
        <v>0</v>
      </c>
      <c r="U392" s="72">
        <v>0</v>
      </c>
      <c r="V392" s="68"/>
      <c r="W392" s="28" t="str">
        <f t="shared" si="1691"/>
        <v>AUMENTA</v>
      </c>
      <c r="X392" s="37">
        <f t="shared" ref="X392" si="1717">+Y392+10</f>
        <v>84</v>
      </c>
      <c r="Y392" s="37">
        <f t="shared" ref="Y392" si="1718">+Z392+10</f>
        <v>74</v>
      </c>
      <c r="Z392" s="37">
        <f t="shared" ref="Z392" si="1719">+AA392+10</f>
        <v>64</v>
      </c>
      <c r="AA392" s="37">
        <f t="shared" ref="AA392" si="1720">+AB392+10</f>
        <v>54</v>
      </c>
      <c r="AB392" s="37">
        <f t="shared" si="1705"/>
        <v>44</v>
      </c>
      <c r="AC392" s="37">
        <f t="shared" si="1706"/>
        <v>34</v>
      </c>
      <c r="AD392" s="43">
        <v>1</v>
      </c>
      <c r="AE392" s="44">
        <f t="shared" si="1707"/>
        <v>34</v>
      </c>
      <c r="AF392" s="13">
        <f t="shared" si="1708"/>
        <v>39</v>
      </c>
      <c r="AG392" s="13">
        <f t="shared" si="1709"/>
        <v>44</v>
      </c>
      <c r="AH392" s="13">
        <f t="shared" si="1710"/>
        <v>49</v>
      </c>
      <c r="AI392" s="13">
        <f t="shared" si="1711"/>
        <v>59</v>
      </c>
      <c r="AJ392" s="13">
        <f t="shared" si="1712"/>
        <v>69</v>
      </c>
    </row>
    <row r="393" spans="1:36" ht="15" x14ac:dyDescent="0.25">
      <c r="A393" s="7">
        <f t="shared" si="1689"/>
        <v>42758</v>
      </c>
      <c r="B393" s="8" t="str">
        <f t="shared" si="1679"/>
        <v>lun</v>
      </c>
      <c r="C393" s="8">
        <f t="shared" si="1680"/>
        <v>4</v>
      </c>
      <c r="D393" s="8">
        <f t="shared" si="1681"/>
        <v>23</v>
      </c>
      <c r="E393" s="8">
        <f t="shared" si="1682"/>
        <v>1</v>
      </c>
      <c r="F393" s="9">
        <f t="shared" si="1683"/>
        <v>2017</v>
      </c>
      <c r="G393" s="7">
        <f t="shared" si="1600"/>
        <v>42394</v>
      </c>
      <c r="H393" s="8" t="str">
        <f t="shared" si="1674"/>
        <v>lun</v>
      </c>
      <c r="I393" s="57">
        <v>0</v>
      </c>
      <c r="J393" s="10">
        <v>36</v>
      </c>
      <c r="K393" s="33">
        <f t="shared" si="1696"/>
        <v>0</v>
      </c>
      <c r="L393" s="11">
        <f t="shared" si="1697"/>
        <v>0</v>
      </c>
      <c r="M393" s="7">
        <f t="shared" si="1698"/>
        <v>42758</v>
      </c>
      <c r="N393" s="8" t="str">
        <f t="shared" si="1690"/>
        <v>lun</v>
      </c>
      <c r="O393" s="77">
        <v>0</v>
      </c>
      <c r="P393" s="16">
        <v>36</v>
      </c>
      <c r="Q393" s="33">
        <f t="shared" si="1699"/>
        <v>0</v>
      </c>
      <c r="R393" s="11">
        <f t="shared" si="1700"/>
        <v>0</v>
      </c>
      <c r="S393" s="32" t="e">
        <f t="shared" si="1684"/>
        <v>#DIV/0!</v>
      </c>
      <c r="T393" s="62">
        <v>0</v>
      </c>
      <c r="U393" s="72">
        <v>0</v>
      </c>
      <c r="V393" s="68"/>
      <c r="W393" s="28" t="str">
        <f t="shared" si="1691"/>
        <v>AUMENTA</v>
      </c>
      <c r="X393" s="37">
        <f t="shared" ref="X393" si="1721">+Y393+10</f>
        <v>84</v>
      </c>
      <c r="Y393" s="37">
        <f t="shared" ref="Y393" si="1722">+Z393+10</f>
        <v>74</v>
      </c>
      <c r="Z393" s="37">
        <f t="shared" ref="Z393" si="1723">+AA393+10</f>
        <v>64</v>
      </c>
      <c r="AA393" s="37">
        <f t="shared" ref="AA393" si="1724">+AB393+10</f>
        <v>54</v>
      </c>
      <c r="AB393" s="37">
        <f t="shared" si="1705"/>
        <v>44</v>
      </c>
      <c r="AC393" s="37">
        <f t="shared" si="1706"/>
        <v>34</v>
      </c>
      <c r="AD393" s="43">
        <v>1</v>
      </c>
      <c r="AE393" s="44">
        <f t="shared" si="1707"/>
        <v>34</v>
      </c>
      <c r="AF393" s="13">
        <f t="shared" si="1708"/>
        <v>39</v>
      </c>
      <c r="AG393" s="13">
        <f t="shared" si="1709"/>
        <v>44</v>
      </c>
      <c r="AH393" s="13">
        <f t="shared" si="1710"/>
        <v>49</v>
      </c>
      <c r="AI393" s="13">
        <f t="shared" si="1711"/>
        <v>59</v>
      </c>
      <c r="AJ393" s="13">
        <f t="shared" si="1712"/>
        <v>69</v>
      </c>
    </row>
    <row r="394" spans="1:36" ht="15" x14ac:dyDescent="0.25">
      <c r="A394" s="7">
        <f t="shared" si="1689"/>
        <v>42759</v>
      </c>
      <c r="B394" s="8" t="str">
        <f t="shared" si="1679"/>
        <v>mar</v>
      </c>
      <c r="C394" s="8">
        <f t="shared" si="1680"/>
        <v>4</v>
      </c>
      <c r="D394" s="8">
        <f t="shared" si="1681"/>
        <v>24</v>
      </c>
      <c r="E394" s="8">
        <f t="shared" si="1682"/>
        <v>1</v>
      </c>
      <c r="F394" s="9">
        <f t="shared" si="1683"/>
        <v>2017</v>
      </c>
      <c r="G394" s="7">
        <f t="shared" si="1600"/>
        <v>42395</v>
      </c>
      <c r="H394" s="8" t="str">
        <f t="shared" si="1674"/>
        <v>mar</v>
      </c>
      <c r="I394" s="57">
        <v>0</v>
      </c>
      <c r="J394" s="10">
        <v>36</v>
      </c>
      <c r="K394" s="33">
        <f t="shared" si="1696"/>
        <v>0</v>
      </c>
      <c r="L394" s="11">
        <f t="shared" si="1697"/>
        <v>0</v>
      </c>
      <c r="M394" s="7">
        <f t="shared" si="1698"/>
        <v>42759</v>
      </c>
      <c r="N394" s="8" t="str">
        <f t="shared" si="1690"/>
        <v>mar</v>
      </c>
      <c r="O394" s="77">
        <v>0</v>
      </c>
      <c r="P394" s="16">
        <v>36</v>
      </c>
      <c r="Q394" s="33">
        <f t="shared" si="1699"/>
        <v>0</v>
      </c>
      <c r="R394" s="11">
        <f t="shared" si="1700"/>
        <v>0</v>
      </c>
      <c r="S394" s="32" t="e">
        <f t="shared" si="1684"/>
        <v>#DIV/0!</v>
      </c>
      <c r="T394" s="62">
        <v>0</v>
      </c>
      <c r="U394" s="72">
        <v>0</v>
      </c>
      <c r="V394" s="68"/>
      <c r="W394" s="28" t="str">
        <f t="shared" si="1691"/>
        <v>AUMENTA</v>
      </c>
      <c r="X394" s="37">
        <f t="shared" ref="X394" si="1725">+Y394+10</f>
        <v>84</v>
      </c>
      <c r="Y394" s="37">
        <f t="shared" ref="Y394" si="1726">+Z394+10</f>
        <v>74</v>
      </c>
      <c r="Z394" s="37">
        <f t="shared" ref="Z394" si="1727">+AA394+10</f>
        <v>64</v>
      </c>
      <c r="AA394" s="37">
        <f t="shared" ref="AA394" si="1728">+AB394+10</f>
        <v>54</v>
      </c>
      <c r="AB394" s="37">
        <f t="shared" si="1705"/>
        <v>44</v>
      </c>
      <c r="AC394" s="37">
        <f t="shared" si="1706"/>
        <v>34</v>
      </c>
      <c r="AD394" s="43">
        <v>1</v>
      </c>
      <c r="AE394" s="44">
        <f t="shared" si="1707"/>
        <v>34</v>
      </c>
      <c r="AF394" s="13">
        <f t="shared" si="1708"/>
        <v>39</v>
      </c>
      <c r="AG394" s="13">
        <f t="shared" si="1709"/>
        <v>44</v>
      </c>
      <c r="AH394" s="13">
        <f t="shared" si="1710"/>
        <v>49</v>
      </c>
      <c r="AI394" s="13">
        <f t="shared" si="1711"/>
        <v>59</v>
      </c>
      <c r="AJ394" s="13">
        <f t="shared" si="1712"/>
        <v>69</v>
      </c>
    </row>
    <row r="395" spans="1:36" ht="15" x14ac:dyDescent="0.25">
      <c r="A395" s="7">
        <f t="shared" si="1689"/>
        <v>42760</v>
      </c>
      <c r="B395" s="8" t="str">
        <f t="shared" si="1679"/>
        <v>mer</v>
      </c>
      <c r="C395" s="8">
        <f t="shared" si="1680"/>
        <v>4</v>
      </c>
      <c r="D395" s="8">
        <f t="shared" si="1681"/>
        <v>25</v>
      </c>
      <c r="E395" s="8">
        <f t="shared" si="1682"/>
        <v>1</v>
      </c>
      <c r="F395" s="9">
        <f t="shared" si="1683"/>
        <v>2017</v>
      </c>
      <c r="G395" s="7">
        <f t="shared" si="1600"/>
        <v>42396</v>
      </c>
      <c r="H395" s="8" t="str">
        <f t="shared" si="1674"/>
        <v>mer</v>
      </c>
      <c r="I395" s="57">
        <v>0</v>
      </c>
      <c r="J395" s="10">
        <v>36</v>
      </c>
      <c r="K395" s="33">
        <f t="shared" si="1696"/>
        <v>0</v>
      </c>
      <c r="L395" s="11">
        <f t="shared" si="1697"/>
        <v>0</v>
      </c>
      <c r="M395" s="7">
        <f t="shared" si="1698"/>
        <v>42760</v>
      </c>
      <c r="N395" s="8" t="str">
        <f t="shared" si="1690"/>
        <v>mer</v>
      </c>
      <c r="O395" s="77">
        <v>0</v>
      </c>
      <c r="P395" s="16">
        <v>36</v>
      </c>
      <c r="Q395" s="33">
        <f t="shared" si="1699"/>
        <v>0</v>
      </c>
      <c r="R395" s="11">
        <f t="shared" si="1700"/>
        <v>0</v>
      </c>
      <c r="S395" s="32" t="e">
        <f t="shared" si="1684"/>
        <v>#DIV/0!</v>
      </c>
      <c r="T395" s="62">
        <v>0</v>
      </c>
      <c r="U395" s="72">
        <v>0</v>
      </c>
      <c r="V395" s="68"/>
      <c r="W395" s="28" t="str">
        <f t="shared" si="1691"/>
        <v>AUMENTA</v>
      </c>
      <c r="X395" s="37">
        <f t="shared" ref="X395" si="1729">+Y395+10</f>
        <v>84</v>
      </c>
      <c r="Y395" s="37">
        <f t="shared" ref="Y395" si="1730">+Z395+10</f>
        <v>74</v>
      </c>
      <c r="Z395" s="37">
        <f t="shared" ref="Z395" si="1731">+AA395+10</f>
        <v>64</v>
      </c>
      <c r="AA395" s="37">
        <f t="shared" ref="AA395" si="1732">+AB395+10</f>
        <v>54</v>
      </c>
      <c r="AB395" s="37">
        <f t="shared" si="1705"/>
        <v>44</v>
      </c>
      <c r="AC395" s="37">
        <f t="shared" si="1706"/>
        <v>34</v>
      </c>
      <c r="AD395" s="43">
        <v>1</v>
      </c>
      <c r="AE395" s="44">
        <f t="shared" si="1707"/>
        <v>34</v>
      </c>
      <c r="AF395" s="13">
        <f t="shared" si="1708"/>
        <v>39</v>
      </c>
      <c r="AG395" s="13">
        <f t="shared" si="1709"/>
        <v>44</v>
      </c>
      <c r="AH395" s="13">
        <f t="shared" si="1710"/>
        <v>49</v>
      </c>
      <c r="AI395" s="13">
        <f t="shared" si="1711"/>
        <v>59</v>
      </c>
      <c r="AJ395" s="13">
        <f t="shared" si="1712"/>
        <v>69</v>
      </c>
    </row>
    <row r="396" spans="1:36" ht="15" x14ac:dyDescent="0.25">
      <c r="A396" s="7">
        <f t="shared" si="1689"/>
        <v>42761</v>
      </c>
      <c r="B396" s="8" t="str">
        <f t="shared" si="1679"/>
        <v>gio</v>
      </c>
      <c r="C396" s="8">
        <f t="shared" si="1680"/>
        <v>4</v>
      </c>
      <c r="D396" s="8">
        <f t="shared" si="1681"/>
        <v>26</v>
      </c>
      <c r="E396" s="8">
        <f t="shared" si="1682"/>
        <v>1</v>
      </c>
      <c r="F396" s="9">
        <f t="shared" si="1683"/>
        <v>2017</v>
      </c>
      <c r="G396" s="7">
        <f t="shared" si="1600"/>
        <v>42397</v>
      </c>
      <c r="H396" s="8" t="str">
        <f t="shared" si="1674"/>
        <v>gio</v>
      </c>
      <c r="I396" s="57">
        <v>0</v>
      </c>
      <c r="J396" s="10">
        <v>36</v>
      </c>
      <c r="K396" s="33">
        <f t="shared" si="1696"/>
        <v>0</v>
      </c>
      <c r="L396" s="11">
        <f t="shared" si="1697"/>
        <v>0</v>
      </c>
      <c r="M396" s="7">
        <f t="shared" si="1698"/>
        <v>42761</v>
      </c>
      <c r="N396" s="8" t="str">
        <f t="shared" si="1690"/>
        <v>gio</v>
      </c>
      <c r="O396" s="77">
        <v>0</v>
      </c>
      <c r="P396" s="16">
        <v>36</v>
      </c>
      <c r="Q396" s="33">
        <f t="shared" si="1699"/>
        <v>0</v>
      </c>
      <c r="R396" s="11">
        <f t="shared" si="1700"/>
        <v>0</v>
      </c>
      <c r="S396" s="32" t="e">
        <f t="shared" si="1684"/>
        <v>#DIV/0!</v>
      </c>
      <c r="T396" s="62">
        <v>0</v>
      </c>
      <c r="U396" s="72">
        <v>0</v>
      </c>
      <c r="V396" s="68"/>
      <c r="W396" s="28" t="str">
        <f t="shared" si="1691"/>
        <v>AUMENTA</v>
      </c>
      <c r="X396" s="37">
        <f t="shared" ref="X396" si="1733">+Y396+10</f>
        <v>84</v>
      </c>
      <c r="Y396" s="37">
        <f t="shared" ref="Y396" si="1734">+Z396+10</f>
        <v>74</v>
      </c>
      <c r="Z396" s="37">
        <f t="shared" ref="Z396" si="1735">+AA396+10</f>
        <v>64</v>
      </c>
      <c r="AA396" s="37">
        <f t="shared" ref="AA396" si="1736">+AB396+10</f>
        <v>54</v>
      </c>
      <c r="AB396" s="37">
        <f t="shared" si="1705"/>
        <v>44</v>
      </c>
      <c r="AC396" s="37">
        <f t="shared" si="1706"/>
        <v>34</v>
      </c>
      <c r="AD396" s="43">
        <v>1</v>
      </c>
      <c r="AE396" s="44">
        <f t="shared" si="1707"/>
        <v>34</v>
      </c>
      <c r="AF396" s="13">
        <f t="shared" si="1708"/>
        <v>39</v>
      </c>
      <c r="AG396" s="13">
        <f t="shared" si="1709"/>
        <v>44</v>
      </c>
      <c r="AH396" s="13">
        <f t="shared" si="1710"/>
        <v>49</v>
      </c>
      <c r="AI396" s="13">
        <f t="shared" si="1711"/>
        <v>59</v>
      </c>
      <c r="AJ396" s="13">
        <f t="shared" si="1712"/>
        <v>69</v>
      </c>
    </row>
    <row r="397" spans="1:36" ht="15" x14ac:dyDescent="0.25">
      <c r="A397" s="7">
        <f t="shared" si="1689"/>
        <v>42762</v>
      </c>
      <c r="B397" s="8" t="str">
        <f t="shared" si="1679"/>
        <v>ven</v>
      </c>
      <c r="C397" s="8">
        <f t="shared" si="1680"/>
        <v>4</v>
      </c>
      <c r="D397" s="8">
        <f t="shared" si="1681"/>
        <v>27</v>
      </c>
      <c r="E397" s="8">
        <f t="shared" si="1682"/>
        <v>1</v>
      </c>
      <c r="F397" s="9">
        <f t="shared" si="1683"/>
        <v>2017</v>
      </c>
      <c r="G397" s="7">
        <f t="shared" si="1600"/>
        <v>42398</v>
      </c>
      <c r="H397" s="8" t="str">
        <f t="shared" si="1674"/>
        <v>ven</v>
      </c>
      <c r="I397" s="57">
        <v>0</v>
      </c>
      <c r="J397" s="10">
        <v>36</v>
      </c>
      <c r="K397" s="33">
        <f t="shared" si="1696"/>
        <v>0</v>
      </c>
      <c r="L397" s="11">
        <f t="shared" si="1697"/>
        <v>0</v>
      </c>
      <c r="M397" s="7">
        <f t="shared" si="1698"/>
        <v>42762</v>
      </c>
      <c r="N397" s="8" t="str">
        <f t="shared" si="1690"/>
        <v>ven</v>
      </c>
      <c r="O397" s="77">
        <v>0</v>
      </c>
      <c r="P397" s="16">
        <v>36</v>
      </c>
      <c r="Q397" s="33">
        <f t="shared" si="1699"/>
        <v>0</v>
      </c>
      <c r="R397" s="11">
        <f t="shared" si="1700"/>
        <v>0</v>
      </c>
      <c r="S397" s="32" t="e">
        <f t="shared" si="1684"/>
        <v>#DIV/0!</v>
      </c>
      <c r="T397" s="62">
        <v>0</v>
      </c>
      <c r="U397" s="72">
        <v>0</v>
      </c>
      <c r="V397" s="68"/>
      <c r="W397" s="28" t="str">
        <f t="shared" si="1691"/>
        <v>AUMENTA</v>
      </c>
      <c r="X397" s="37">
        <f t="shared" ref="X397" si="1737">+Y397+10</f>
        <v>84</v>
      </c>
      <c r="Y397" s="37">
        <f t="shared" ref="Y397" si="1738">+Z397+10</f>
        <v>74</v>
      </c>
      <c r="Z397" s="37">
        <f t="shared" ref="Z397" si="1739">+AA397+10</f>
        <v>64</v>
      </c>
      <c r="AA397" s="37">
        <f t="shared" ref="AA397" si="1740">+AB397+10</f>
        <v>54</v>
      </c>
      <c r="AB397" s="37">
        <f t="shared" si="1705"/>
        <v>44</v>
      </c>
      <c r="AC397" s="37">
        <f t="shared" si="1706"/>
        <v>34</v>
      </c>
      <c r="AD397" s="43">
        <v>1</v>
      </c>
      <c r="AE397" s="44">
        <f t="shared" si="1707"/>
        <v>34</v>
      </c>
      <c r="AF397" s="13">
        <f t="shared" si="1708"/>
        <v>39</v>
      </c>
      <c r="AG397" s="13">
        <f t="shared" si="1709"/>
        <v>44</v>
      </c>
      <c r="AH397" s="13">
        <f t="shared" si="1710"/>
        <v>49</v>
      </c>
      <c r="AI397" s="13">
        <f t="shared" si="1711"/>
        <v>59</v>
      </c>
      <c r="AJ397" s="13">
        <f t="shared" si="1712"/>
        <v>69</v>
      </c>
    </row>
    <row r="398" spans="1:36" ht="15" x14ac:dyDescent="0.25">
      <c r="A398" s="7">
        <f t="shared" si="1689"/>
        <v>42763</v>
      </c>
      <c r="B398" s="8" t="str">
        <f t="shared" si="1679"/>
        <v>sab</v>
      </c>
      <c r="C398" s="8">
        <f t="shared" si="1680"/>
        <v>4</v>
      </c>
      <c r="D398" s="8">
        <f t="shared" si="1681"/>
        <v>28</v>
      </c>
      <c r="E398" s="8">
        <f t="shared" si="1682"/>
        <v>1</v>
      </c>
      <c r="F398" s="9">
        <f t="shared" si="1683"/>
        <v>2017</v>
      </c>
      <c r="G398" s="7">
        <f t="shared" si="1600"/>
        <v>42399</v>
      </c>
      <c r="H398" s="8" t="str">
        <f t="shared" si="1674"/>
        <v>sab</v>
      </c>
      <c r="I398" s="57">
        <v>0</v>
      </c>
      <c r="J398" s="10">
        <v>36</v>
      </c>
      <c r="K398" s="33">
        <f t="shared" si="1696"/>
        <v>0</v>
      </c>
      <c r="L398" s="11">
        <f t="shared" si="1697"/>
        <v>0</v>
      </c>
      <c r="M398" s="7">
        <f t="shared" si="1698"/>
        <v>42763</v>
      </c>
      <c r="N398" s="8" t="str">
        <f t="shared" si="1690"/>
        <v>sab</v>
      </c>
      <c r="O398" s="77">
        <v>0</v>
      </c>
      <c r="P398" s="16">
        <v>36</v>
      </c>
      <c r="Q398" s="33">
        <f t="shared" si="1699"/>
        <v>0</v>
      </c>
      <c r="R398" s="11">
        <f t="shared" si="1700"/>
        <v>0</v>
      </c>
      <c r="S398" s="32" t="e">
        <f t="shared" si="1684"/>
        <v>#DIV/0!</v>
      </c>
      <c r="T398" s="62">
        <v>0</v>
      </c>
      <c r="U398" s="72">
        <v>0</v>
      </c>
      <c r="V398" s="68"/>
      <c r="W398" s="28" t="str">
        <f t="shared" si="1691"/>
        <v>AUMENTA</v>
      </c>
      <c r="X398" s="37">
        <f t="shared" ref="X398" si="1741">+Y398+10</f>
        <v>84</v>
      </c>
      <c r="Y398" s="37">
        <f t="shared" ref="Y398" si="1742">+Z398+10</f>
        <v>74</v>
      </c>
      <c r="Z398" s="37">
        <f t="shared" ref="Z398" si="1743">+AA398+10</f>
        <v>64</v>
      </c>
      <c r="AA398" s="37">
        <f t="shared" ref="AA398" si="1744">+AB398+10</f>
        <v>54</v>
      </c>
      <c r="AB398" s="37">
        <f t="shared" si="1705"/>
        <v>44</v>
      </c>
      <c r="AC398" s="37">
        <f t="shared" si="1706"/>
        <v>34</v>
      </c>
      <c r="AD398" s="43">
        <v>1</v>
      </c>
      <c r="AE398" s="44">
        <f t="shared" si="1707"/>
        <v>34</v>
      </c>
      <c r="AF398" s="13">
        <f t="shared" si="1708"/>
        <v>39</v>
      </c>
      <c r="AG398" s="13">
        <f t="shared" si="1709"/>
        <v>44</v>
      </c>
      <c r="AH398" s="13">
        <f t="shared" si="1710"/>
        <v>49</v>
      </c>
      <c r="AI398" s="13">
        <f t="shared" si="1711"/>
        <v>59</v>
      </c>
      <c r="AJ398" s="13">
        <f t="shared" si="1712"/>
        <v>69</v>
      </c>
    </row>
    <row r="399" spans="1:36" ht="15" x14ac:dyDescent="0.25">
      <c r="A399" s="7">
        <f t="shared" si="1689"/>
        <v>42764</v>
      </c>
      <c r="B399" s="8" t="str">
        <f t="shared" si="1679"/>
        <v>dom</v>
      </c>
      <c r="C399" s="8">
        <f t="shared" si="1680"/>
        <v>4</v>
      </c>
      <c r="D399" s="8">
        <f t="shared" si="1681"/>
        <v>29</v>
      </c>
      <c r="E399" s="8">
        <f t="shared" si="1682"/>
        <v>1</v>
      </c>
      <c r="F399" s="9">
        <f t="shared" si="1683"/>
        <v>2017</v>
      </c>
      <c r="G399" s="7">
        <f t="shared" si="1600"/>
        <v>42400</v>
      </c>
      <c r="H399" s="8" t="str">
        <f t="shared" si="1674"/>
        <v>dom</v>
      </c>
      <c r="I399" s="57">
        <v>0</v>
      </c>
      <c r="J399" s="10">
        <v>36</v>
      </c>
      <c r="K399" s="33">
        <f t="shared" si="1696"/>
        <v>0</v>
      </c>
      <c r="L399" s="11">
        <f t="shared" si="1697"/>
        <v>0</v>
      </c>
      <c r="M399" s="7">
        <f t="shared" si="1698"/>
        <v>42764</v>
      </c>
      <c r="N399" s="8" t="str">
        <f t="shared" si="1690"/>
        <v>dom</v>
      </c>
      <c r="O399" s="77">
        <v>0</v>
      </c>
      <c r="P399" s="16">
        <v>36</v>
      </c>
      <c r="Q399" s="33">
        <f t="shared" si="1699"/>
        <v>0</v>
      </c>
      <c r="R399" s="11">
        <f t="shared" si="1700"/>
        <v>0</v>
      </c>
      <c r="S399" s="32" t="e">
        <f t="shared" si="1684"/>
        <v>#DIV/0!</v>
      </c>
      <c r="T399" s="62">
        <v>0</v>
      </c>
      <c r="U399" s="72">
        <v>0</v>
      </c>
      <c r="V399" s="68"/>
      <c r="W399" s="28" t="str">
        <f t="shared" si="1691"/>
        <v>AUMENTA</v>
      </c>
      <c r="X399" s="37">
        <f t="shared" ref="X399" si="1745">+Y399+10</f>
        <v>84</v>
      </c>
      <c r="Y399" s="37">
        <f t="shared" ref="Y399" si="1746">+Z399+10</f>
        <v>74</v>
      </c>
      <c r="Z399" s="37">
        <f t="shared" ref="Z399" si="1747">+AA399+10</f>
        <v>64</v>
      </c>
      <c r="AA399" s="37">
        <f t="shared" ref="AA399" si="1748">+AB399+10</f>
        <v>54</v>
      </c>
      <c r="AB399" s="37">
        <f t="shared" si="1705"/>
        <v>44</v>
      </c>
      <c r="AC399" s="37">
        <f t="shared" si="1706"/>
        <v>34</v>
      </c>
      <c r="AD399" s="43">
        <v>1</v>
      </c>
      <c r="AE399" s="44">
        <f t="shared" si="1707"/>
        <v>34</v>
      </c>
      <c r="AF399" s="13">
        <f t="shared" si="1708"/>
        <v>39</v>
      </c>
      <c r="AG399" s="13">
        <f t="shared" si="1709"/>
        <v>44</v>
      </c>
      <c r="AH399" s="13">
        <f t="shared" si="1710"/>
        <v>49</v>
      </c>
      <c r="AI399" s="13">
        <f t="shared" si="1711"/>
        <v>59</v>
      </c>
      <c r="AJ399" s="13">
        <f t="shared" si="1712"/>
        <v>69</v>
      </c>
    </row>
    <row r="400" spans="1:36" ht="15" x14ac:dyDescent="0.25">
      <c r="A400" s="7">
        <f t="shared" si="1689"/>
        <v>42765</v>
      </c>
      <c r="B400" s="8" t="str">
        <f t="shared" si="1679"/>
        <v>lun</v>
      </c>
      <c r="C400" s="8">
        <f t="shared" si="1680"/>
        <v>5</v>
      </c>
      <c r="D400" s="8">
        <f t="shared" si="1681"/>
        <v>30</v>
      </c>
      <c r="E400" s="8">
        <f t="shared" si="1682"/>
        <v>1</v>
      </c>
      <c r="F400" s="9">
        <f t="shared" si="1683"/>
        <v>2017</v>
      </c>
      <c r="G400" s="7">
        <f t="shared" si="1600"/>
        <v>42401</v>
      </c>
      <c r="H400" s="8" t="str">
        <f t="shared" si="1674"/>
        <v>lun</v>
      </c>
      <c r="I400" s="57">
        <v>0</v>
      </c>
      <c r="J400" s="10">
        <v>36</v>
      </c>
      <c r="K400" s="33">
        <f t="shared" si="1696"/>
        <v>0</v>
      </c>
      <c r="L400" s="11">
        <f t="shared" si="1697"/>
        <v>0</v>
      </c>
      <c r="M400" s="7">
        <f t="shared" si="1698"/>
        <v>42765</v>
      </c>
      <c r="N400" s="8" t="str">
        <f t="shared" si="1690"/>
        <v>lun</v>
      </c>
      <c r="O400" s="77">
        <v>0</v>
      </c>
      <c r="P400" s="16">
        <v>36</v>
      </c>
      <c r="Q400" s="33">
        <f t="shared" si="1699"/>
        <v>0</v>
      </c>
      <c r="R400" s="11">
        <f t="shared" si="1700"/>
        <v>0</v>
      </c>
      <c r="S400" s="32" t="e">
        <f t="shared" si="1684"/>
        <v>#DIV/0!</v>
      </c>
      <c r="T400" s="62">
        <v>0</v>
      </c>
      <c r="U400" s="72">
        <v>0</v>
      </c>
      <c r="V400" s="68"/>
      <c r="W400" s="28" t="str">
        <f t="shared" si="1691"/>
        <v>AUMENTA</v>
      </c>
      <c r="X400" s="37">
        <f t="shared" ref="X400" si="1749">+Y400+10</f>
        <v>84</v>
      </c>
      <c r="Y400" s="37">
        <f t="shared" ref="Y400" si="1750">+Z400+10</f>
        <v>74</v>
      </c>
      <c r="Z400" s="37">
        <f t="shared" ref="Z400" si="1751">+AA400+10</f>
        <v>64</v>
      </c>
      <c r="AA400" s="37">
        <f t="shared" ref="AA400" si="1752">+AB400+10</f>
        <v>54</v>
      </c>
      <c r="AB400" s="37">
        <f t="shared" si="1705"/>
        <v>44</v>
      </c>
      <c r="AC400" s="37">
        <f t="shared" si="1706"/>
        <v>34</v>
      </c>
      <c r="AD400" s="43">
        <v>1</v>
      </c>
      <c r="AE400" s="44">
        <f t="shared" si="1707"/>
        <v>34</v>
      </c>
      <c r="AF400" s="13">
        <f t="shared" si="1708"/>
        <v>39</v>
      </c>
      <c r="AG400" s="13">
        <f t="shared" si="1709"/>
        <v>44</v>
      </c>
      <c r="AH400" s="13">
        <f t="shared" si="1710"/>
        <v>49</v>
      </c>
      <c r="AI400" s="13">
        <f t="shared" si="1711"/>
        <v>59</v>
      </c>
      <c r="AJ400" s="13">
        <f t="shared" si="1712"/>
        <v>69</v>
      </c>
    </row>
    <row r="401" spans="1:36" ht="15" x14ac:dyDescent="0.25">
      <c r="A401" s="7">
        <f t="shared" si="1689"/>
        <v>42766</v>
      </c>
      <c r="B401" s="8" t="str">
        <f t="shared" si="1679"/>
        <v>mar</v>
      </c>
      <c r="C401" s="8">
        <f t="shared" si="1680"/>
        <v>5</v>
      </c>
      <c r="D401" s="8">
        <f t="shared" si="1681"/>
        <v>31</v>
      </c>
      <c r="E401" s="8">
        <f t="shared" si="1682"/>
        <v>1</v>
      </c>
      <c r="F401" s="9">
        <f t="shared" si="1683"/>
        <v>2017</v>
      </c>
      <c r="G401" s="7">
        <f t="shared" ref="G401:G432" si="1753">DATE(F402-1,E402,D402+1)</f>
        <v>42402</v>
      </c>
      <c r="H401" s="8" t="str">
        <f t="shared" si="1674"/>
        <v>mar</v>
      </c>
      <c r="I401" s="57">
        <v>0</v>
      </c>
      <c r="J401" s="10">
        <v>36</v>
      </c>
      <c r="K401" s="33">
        <f t="shared" si="1696"/>
        <v>0</v>
      </c>
      <c r="L401" s="11">
        <f t="shared" si="1697"/>
        <v>0</v>
      </c>
      <c r="M401" s="7">
        <f t="shared" si="1698"/>
        <v>42766</v>
      </c>
      <c r="N401" s="8" t="str">
        <f t="shared" si="1690"/>
        <v>mar</v>
      </c>
      <c r="O401" s="77">
        <v>0</v>
      </c>
      <c r="P401" s="16">
        <v>36</v>
      </c>
      <c r="Q401" s="33">
        <f t="shared" si="1699"/>
        <v>0</v>
      </c>
      <c r="R401" s="11">
        <f t="shared" si="1700"/>
        <v>0</v>
      </c>
      <c r="S401" s="32" t="e">
        <f t="shared" si="1684"/>
        <v>#DIV/0!</v>
      </c>
      <c r="T401" s="62">
        <v>0</v>
      </c>
      <c r="U401" s="72">
        <v>0</v>
      </c>
      <c r="V401" s="68"/>
      <c r="W401" s="28" t="str">
        <f t="shared" si="1691"/>
        <v>AUMENTA</v>
      </c>
      <c r="X401" s="37">
        <f t="shared" ref="X401" si="1754">+Y401+10</f>
        <v>84</v>
      </c>
      <c r="Y401" s="37">
        <f t="shared" ref="Y401" si="1755">+Z401+10</f>
        <v>74</v>
      </c>
      <c r="Z401" s="37">
        <f t="shared" ref="Z401" si="1756">+AA401+10</f>
        <v>64</v>
      </c>
      <c r="AA401" s="37">
        <f t="shared" ref="AA401" si="1757">+AB401+10</f>
        <v>54</v>
      </c>
      <c r="AB401" s="37">
        <f t="shared" si="1705"/>
        <v>44</v>
      </c>
      <c r="AC401" s="37">
        <f t="shared" si="1706"/>
        <v>34</v>
      </c>
      <c r="AD401" s="43">
        <v>1</v>
      </c>
      <c r="AE401" s="44">
        <f t="shared" si="1707"/>
        <v>34</v>
      </c>
      <c r="AF401" s="13">
        <f t="shared" si="1708"/>
        <v>39</v>
      </c>
      <c r="AG401" s="13">
        <f t="shared" si="1709"/>
        <v>44</v>
      </c>
      <c r="AH401" s="13">
        <f t="shared" si="1710"/>
        <v>49</v>
      </c>
      <c r="AI401" s="13">
        <f t="shared" si="1711"/>
        <v>59</v>
      </c>
      <c r="AJ401" s="13">
        <f t="shared" si="1712"/>
        <v>69</v>
      </c>
    </row>
    <row r="402" spans="1:36" ht="15" x14ac:dyDescent="0.25">
      <c r="A402" s="7">
        <f t="shared" si="1689"/>
        <v>42767</v>
      </c>
      <c r="B402" s="8" t="str">
        <f t="shared" si="1679"/>
        <v>mer</v>
      </c>
      <c r="C402" s="8">
        <f t="shared" si="1680"/>
        <v>5</v>
      </c>
      <c r="D402" s="8">
        <f t="shared" si="1681"/>
        <v>1</v>
      </c>
      <c r="E402" s="8">
        <f t="shared" si="1682"/>
        <v>2</v>
      </c>
      <c r="F402" s="9">
        <f t="shared" si="1683"/>
        <v>2017</v>
      </c>
      <c r="G402" s="7">
        <f t="shared" si="1753"/>
        <v>42403</v>
      </c>
      <c r="H402" s="8" t="str">
        <f t="shared" si="1674"/>
        <v>mer</v>
      </c>
      <c r="I402" s="57">
        <v>0</v>
      </c>
      <c r="J402" s="10">
        <v>36</v>
      </c>
      <c r="K402" s="33">
        <f t="shared" si="1696"/>
        <v>0</v>
      </c>
      <c r="L402" s="11">
        <f t="shared" si="1697"/>
        <v>0</v>
      </c>
      <c r="M402" s="7">
        <f t="shared" si="1698"/>
        <v>42767</v>
      </c>
      <c r="N402" s="8" t="str">
        <f t="shared" si="1690"/>
        <v>mer</v>
      </c>
      <c r="O402" s="77">
        <v>0</v>
      </c>
      <c r="P402" s="16">
        <v>36</v>
      </c>
      <c r="Q402" s="33">
        <f t="shared" si="1699"/>
        <v>0</v>
      </c>
      <c r="R402" s="11">
        <f t="shared" si="1700"/>
        <v>0</v>
      </c>
      <c r="S402" s="32" t="e">
        <f t="shared" si="1684"/>
        <v>#DIV/0!</v>
      </c>
      <c r="T402" s="62">
        <v>0</v>
      </c>
      <c r="U402" s="72">
        <v>0</v>
      </c>
      <c r="V402" s="68"/>
      <c r="W402" s="28" t="str">
        <f t="shared" si="1691"/>
        <v>AUMENTA</v>
      </c>
      <c r="X402" s="37">
        <f t="shared" ref="X402" si="1758">+Y402+10</f>
        <v>84</v>
      </c>
      <c r="Y402" s="37">
        <f t="shared" ref="Y402" si="1759">+Z402+10</f>
        <v>74</v>
      </c>
      <c r="Z402" s="37">
        <f t="shared" ref="Z402" si="1760">+AA402+10</f>
        <v>64</v>
      </c>
      <c r="AA402" s="37">
        <f t="shared" ref="AA402" si="1761">+AB402+10</f>
        <v>54</v>
      </c>
      <c r="AB402" s="37">
        <f t="shared" si="1705"/>
        <v>44</v>
      </c>
      <c r="AC402" s="37">
        <f t="shared" si="1706"/>
        <v>34</v>
      </c>
      <c r="AD402" s="43">
        <v>1</v>
      </c>
      <c r="AE402" s="44">
        <f t="shared" si="1707"/>
        <v>34</v>
      </c>
      <c r="AF402" s="13">
        <f t="shared" si="1708"/>
        <v>39</v>
      </c>
      <c r="AG402" s="13">
        <f t="shared" si="1709"/>
        <v>44</v>
      </c>
      <c r="AH402" s="13">
        <f t="shared" si="1710"/>
        <v>49</v>
      </c>
      <c r="AI402" s="13">
        <f t="shared" si="1711"/>
        <v>59</v>
      </c>
      <c r="AJ402" s="13">
        <f t="shared" si="1712"/>
        <v>69</v>
      </c>
    </row>
    <row r="403" spans="1:36" ht="15" x14ac:dyDescent="0.25">
      <c r="A403" s="7">
        <f t="shared" si="1689"/>
        <v>42768</v>
      </c>
      <c r="B403" s="8" t="str">
        <f t="shared" si="1679"/>
        <v>gio</v>
      </c>
      <c r="C403" s="8">
        <f t="shared" si="1680"/>
        <v>5</v>
      </c>
      <c r="D403" s="8">
        <f t="shared" si="1681"/>
        <v>2</v>
      </c>
      <c r="E403" s="8">
        <f t="shared" si="1682"/>
        <v>2</v>
      </c>
      <c r="F403" s="9">
        <f t="shared" si="1683"/>
        <v>2017</v>
      </c>
      <c r="G403" s="7">
        <f t="shared" si="1753"/>
        <v>42404</v>
      </c>
      <c r="H403" s="8" t="str">
        <f t="shared" si="1674"/>
        <v>gio</v>
      </c>
      <c r="I403" s="57">
        <v>0</v>
      </c>
      <c r="J403" s="10">
        <v>36</v>
      </c>
      <c r="K403" s="33">
        <f t="shared" si="1696"/>
        <v>0</v>
      </c>
      <c r="L403" s="11">
        <f t="shared" si="1697"/>
        <v>0</v>
      </c>
      <c r="M403" s="7">
        <f t="shared" si="1698"/>
        <v>42768</v>
      </c>
      <c r="N403" s="8" t="str">
        <f t="shared" si="1690"/>
        <v>gio</v>
      </c>
      <c r="O403" s="77">
        <v>0</v>
      </c>
      <c r="P403" s="16">
        <v>36</v>
      </c>
      <c r="Q403" s="33">
        <f t="shared" si="1699"/>
        <v>0</v>
      </c>
      <c r="R403" s="11">
        <f t="shared" si="1700"/>
        <v>0</v>
      </c>
      <c r="S403" s="32" t="e">
        <f t="shared" si="1684"/>
        <v>#DIV/0!</v>
      </c>
      <c r="T403" s="62">
        <v>0</v>
      </c>
      <c r="U403" s="72">
        <v>0</v>
      </c>
      <c r="V403" s="68"/>
      <c r="W403" s="28" t="str">
        <f t="shared" si="1691"/>
        <v>AUMENTA</v>
      </c>
      <c r="X403" s="37">
        <f t="shared" ref="X403" si="1762">+Y403+10</f>
        <v>84</v>
      </c>
      <c r="Y403" s="37">
        <f t="shared" ref="Y403" si="1763">+Z403+10</f>
        <v>74</v>
      </c>
      <c r="Z403" s="37">
        <f t="shared" ref="Z403" si="1764">+AA403+10</f>
        <v>64</v>
      </c>
      <c r="AA403" s="37">
        <f t="shared" ref="AA403" si="1765">+AB403+10</f>
        <v>54</v>
      </c>
      <c r="AB403" s="37">
        <f t="shared" si="1705"/>
        <v>44</v>
      </c>
      <c r="AC403" s="37">
        <f t="shared" si="1706"/>
        <v>34</v>
      </c>
      <c r="AD403" s="43">
        <v>1</v>
      </c>
      <c r="AE403" s="44">
        <f t="shared" si="1707"/>
        <v>34</v>
      </c>
      <c r="AF403" s="13">
        <f t="shared" si="1708"/>
        <v>39</v>
      </c>
      <c r="AG403" s="13">
        <f t="shared" si="1709"/>
        <v>44</v>
      </c>
      <c r="AH403" s="13">
        <f t="shared" si="1710"/>
        <v>49</v>
      </c>
      <c r="AI403" s="13">
        <f t="shared" si="1711"/>
        <v>59</v>
      </c>
      <c r="AJ403" s="13">
        <f t="shared" si="1712"/>
        <v>69</v>
      </c>
    </row>
    <row r="404" spans="1:36" ht="15" x14ac:dyDescent="0.25">
      <c r="A404" s="7">
        <f t="shared" si="1689"/>
        <v>42769</v>
      </c>
      <c r="B404" s="8" t="str">
        <f t="shared" si="1679"/>
        <v>ven</v>
      </c>
      <c r="C404" s="8">
        <f t="shared" si="1680"/>
        <v>5</v>
      </c>
      <c r="D404" s="8">
        <f t="shared" si="1681"/>
        <v>3</v>
      </c>
      <c r="E404" s="8">
        <f t="shared" si="1682"/>
        <v>2</v>
      </c>
      <c r="F404" s="9">
        <f t="shared" si="1683"/>
        <v>2017</v>
      </c>
      <c r="G404" s="7">
        <f t="shared" si="1753"/>
        <v>42405</v>
      </c>
      <c r="H404" s="8" t="str">
        <f t="shared" si="1674"/>
        <v>ven</v>
      </c>
      <c r="I404" s="57">
        <v>0</v>
      </c>
      <c r="J404" s="10">
        <v>36</v>
      </c>
      <c r="K404" s="33">
        <f t="shared" si="1696"/>
        <v>0</v>
      </c>
      <c r="L404" s="11">
        <f t="shared" si="1697"/>
        <v>0</v>
      </c>
      <c r="M404" s="7">
        <f t="shared" si="1698"/>
        <v>42769</v>
      </c>
      <c r="N404" s="8" t="str">
        <f t="shared" si="1690"/>
        <v>ven</v>
      </c>
      <c r="O404" s="77">
        <v>0</v>
      </c>
      <c r="P404" s="16">
        <v>36</v>
      </c>
      <c r="Q404" s="33">
        <f t="shared" si="1699"/>
        <v>0</v>
      </c>
      <c r="R404" s="11">
        <f t="shared" si="1700"/>
        <v>0</v>
      </c>
      <c r="S404" s="32" t="e">
        <f t="shared" si="1684"/>
        <v>#DIV/0!</v>
      </c>
      <c r="T404" s="62">
        <v>0</v>
      </c>
      <c r="U404" s="72">
        <v>0</v>
      </c>
      <c r="V404" s="68"/>
      <c r="W404" s="28" t="str">
        <f t="shared" si="1691"/>
        <v>AUMENTA</v>
      </c>
      <c r="X404" s="37">
        <f t="shared" ref="X404" si="1766">+Y404+10</f>
        <v>84</v>
      </c>
      <c r="Y404" s="37">
        <f t="shared" ref="Y404" si="1767">+Z404+10</f>
        <v>74</v>
      </c>
      <c r="Z404" s="37">
        <f t="shared" ref="Z404" si="1768">+AA404+10</f>
        <v>64</v>
      </c>
      <c r="AA404" s="37">
        <f t="shared" ref="AA404" si="1769">+AB404+10</f>
        <v>54</v>
      </c>
      <c r="AB404" s="37">
        <f t="shared" si="1705"/>
        <v>44</v>
      </c>
      <c r="AC404" s="37">
        <f t="shared" si="1706"/>
        <v>34</v>
      </c>
      <c r="AD404" s="43">
        <v>1</v>
      </c>
      <c r="AE404" s="44">
        <f t="shared" si="1707"/>
        <v>34</v>
      </c>
      <c r="AF404" s="13">
        <f t="shared" si="1708"/>
        <v>39</v>
      </c>
      <c r="AG404" s="13">
        <f t="shared" si="1709"/>
        <v>44</v>
      </c>
      <c r="AH404" s="13">
        <f t="shared" si="1710"/>
        <v>49</v>
      </c>
      <c r="AI404" s="13">
        <f t="shared" si="1711"/>
        <v>59</v>
      </c>
      <c r="AJ404" s="13">
        <f t="shared" si="1712"/>
        <v>69</v>
      </c>
    </row>
    <row r="405" spans="1:36" ht="15" x14ac:dyDescent="0.25">
      <c r="A405" s="7">
        <f t="shared" si="1689"/>
        <v>42770</v>
      </c>
      <c r="B405" s="8" t="str">
        <f t="shared" si="1679"/>
        <v>sab</v>
      </c>
      <c r="C405" s="8">
        <f t="shared" si="1680"/>
        <v>5</v>
      </c>
      <c r="D405" s="8">
        <f t="shared" si="1681"/>
        <v>4</v>
      </c>
      <c r="E405" s="8">
        <f t="shared" si="1682"/>
        <v>2</v>
      </c>
      <c r="F405" s="9">
        <f t="shared" si="1683"/>
        <v>2017</v>
      </c>
      <c r="G405" s="7">
        <f t="shared" si="1753"/>
        <v>42406</v>
      </c>
      <c r="H405" s="8" t="str">
        <f t="shared" si="1674"/>
        <v>sab</v>
      </c>
      <c r="I405" s="57">
        <v>0</v>
      </c>
      <c r="J405" s="10">
        <v>36</v>
      </c>
      <c r="K405" s="33">
        <f t="shared" si="1696"/>
        <v>0</v>
      </c>
      <c r="L405" s="11">
        <f t="shared" si="1697"/>
        <v>0</v>
      </c>
      <c r="M405" s="7">
        <f t="shared" si="1698"/>
        <v>42770</v>
      </c>
      <c r="N405" s="8" t="str">
        <f t="shared" si="1690"/>
        <v>sab</v>
      </c>
      <c r="O405" s="77">
        <v>0</v>
      </c>
      <c r="P405" s="16">
        <v>36</v>
      </c>
      <c r="Q405" s="33">
        <f t="shared" si="1699"/>
        <v>0</v>
      </c>
      <c r="R405" s="11">
        <f t="shared" si="1700"/>
        <v>0</v>
      </c>
      <c r="S405" s="32" t="e">
        <f t="shared" si="1684"/>
        <v>#DIV/0!</v>
      </c>
      <c r="T405" s="62">
        <v>0</v>
      </c>
      <c r="U405" s="72">
        <v>0</v>
      </c>
      <c r="V405" s="68"/>
      <c r="W405" s="28" t="str">
        <f t="shared" si="1691"/>
        <v>AUMENTA</v>
      </c>
      <c r="X405" s="37">
        <f t="shared" ref="X405" si="1770">+Y405+10</f>
        <v>84</v>
      </c>
      <c r="Y405" s="37">
        <f t="shared" ref="Y405" si="1771">+Z405+10</f>
        <v>74</v>
      </c>
      <c r="Z405" s="37">
        <f t="shared" ref="Z405" si="1772">+AA405+10</f>
        <v>64</v>
      </c>
      <c r="AA405" s="37">
        <f t="shared" ref="AA405" si="1773">+AB405+10</f>
        <v>54</v>
      </c>
      <c r="AB405" s="37">
        <f t="shared" si="1705"/>
        <v>44</v>
      </c>
      <c r="AC405" s="37">
        <f t="shared" si="1706"/>
        <v>34</v>
      </c>
      <c r="AD405" s="43">
        <v>1</v>
      </c>
      <c r="AE405" s="44">
        <f t="shared" si="1707"/>
        <v>34</v>
      </c>
      <c r="AF405" s="13">
        <f t="shared" si="1708"/>
        <v>39</v>
      </c>
      <c r="AG405" s="13">
        <f t="shared" si="1709"/>
        <v>44</v>
      </c>
      <c r="AH405" s="13">
        <f t="shared" si="1710"/>
        <v>49</v>
      </c>
      <c r="AI405" s="13">
        <f t="shared" si="1711"/>
        <v>59</v>
      </c>
      <c r="AJ405" s="13">
        <f t="shared" si="1712"/>
        <v>69</v>
      </c>
    </row>
    <row r="406" spans="1:36" ht="15" x14ac:dyDescent="0.25">
      <c r="A406" s="7">
        <f t="shared" si="1689"/>
        <v>42771</v>
      </c>
      <c r="B406" s="8" t="str">
        <f t="shared" si="1679"/>
        <v>dom</v>
      </c>
      <c r="C406" s="8">
        <f t="shared" si="1680"/>
        <v>5</v>
      </c>
      <c r="D406" s="8">
        <f t="shared" si="1681"/>
        <v>5</v>
      </c>
      <c r="E406" s="8">
        <f t="shared" si="1682"/>
        <v>2</v>
      </c>
      <c r="F406" s="9">
        <f t="shared" si="1683"/>
        <v>2017</v>
      </c>
      <c r="G406" s="7">
        <f t="shared" si="1753"/>
        <v>42407</v>
      </c>
      <c r="H406" s="8" t="str">
        <f t="shared" si="1674"/>
        <v>dom</v>
      </c>
      <c r="I406" s="57">
        <v>0</v>
      </c>
      <c r="J406" s="10">
        <v>36</v>
      </c>
      <c r="K406" s="33">
        <f t="shared" si="1696"/>
        <v>0</v>
      </c>
      <c r="L406" s="11">
        <f t="shared" si="1697"/>
        <v>0</v>
      </c>
      <c r="M406" s="7">
        <f t="shared" si="1698"/>
        <v>42771</v>
      </c>
      <c r="N406" s="8" t="str">
        <f t="shared" si="1690"/>
        <v>dom</v>
      </c>
      <c r="O406" s="77">
        <v>0</v>
      </c>
      <c r="P406" s="16">
        <v>36</v>
      </c>
      <c r="Q406" s="33">
        <f t="shared" si="1699"/>
        <v>0</v>
      </c>
      <c r="R406" s="11">
        <f t="shared" si="1700"/>
        <v>0</v>
      </c>
      <c r="S406" s="32" t="e">
        <f t="shared" si="1684"/>
        <v>#DIV/0!</v>
      </c>
      <c r="T406" s="62">
        <v>0</v>
      </c>
      <c r="U406" s="72">
        <v>0</v>
      </c>
      <c r="V406" s="68"/>
      <c r="W406" s="28" t="str">
        <f t="shared" si="1691"/>
        <v>AUMENTA</v>
      </c>
      <c r="X406" s="37">
        <f t="shared" ref="X406" si="1774">+Y406+10</f>
        <v>84</v>
      </c>
      <c r="Y406" s="37">
        <f t="shared" ref="Y406" si="1775">+Z406+10</f>
        <v>74</v>
      </c>
      <c r="Z406" s="37">
        <f t="shared" ref="Z406" si="1776">+AA406+10</f>
        <v>64</v>
      </c>
      <c r="AA406" s="37">
        <f t="shared" ref="AA406" si="1777">+AB406+10</f>
        <v>54</v>
      </c>
      <c r="AB406" s="37">
        <f t="shared" si="1705"/>
        <v>44</v>
      </c>
      <c r="AC406" s="37">
        <f t="shared" si="1706"/>
        <v>34</v>
      </c>
      <c r="AD406" s="43">
        <v>1</v>
      </c>
      <c r="AE406" s="44">
        <f t="shared" si="1707"/>
        <v>34</v>
      </c>
      <c r="AF406" s="13">
        <f t="shared" si="1708"/>
        <v>39</v>
      </c>
      <c r="AG406" s="13">
        <f t="shared" si="1709"/>
        <v>44</v>
      </c>
      <c r="AH406" s="13">
        <f t="shared" si="1710"/>
        <v>49</v>
      </c>
      <c r="AI406" s="13">
        <f t="shared" si="1711"/>
        <v>59</v>
      </c>
      <c r="AJ406" s="13">
        <f t="shared" si="1712"/>
        <v>69</v>
      </c>
    </row>
    <row r="407" spans="1:36" ht="15" x14ac:dyDescent="0.25">
      <c r="A407" s="7">
        <f t="shared" si="1689"/>
        <v>42772</v>
      </c>
      <c r="B407" s="8" t="str">
        <f t="shared" si="1679"/>
        <v>lun</v>
      </c>
      <c r="C407" s="8">
        <f t="shared" si="1680"/>
        <v>6</v>
      </c>
      <c r="D407" s="8">
        <f t="shared" si="1681"/>
        <v>6</v>
      </c>
      <c r="E407" s="8">
        <f t="shared" si="1682"/>
        <v>2</v>
      </c>
      <c r="F407" s="9">
        <f t="shared" si="1683"/>
        <v>2017</v>
      </c>
      <c r="G407" s="7">
        <f t="shared" si="1753"/>
        <v>42408</v>
      </c>
      <c r="H407" s="8" t="str">
        <f t="shared" si="1674"/>
        <v>lun</v>
      </c>
      <c r="I407" s="57">
        <v>0</v>
      </c>
      <c r="J407" s="10">
        <v>36</v>
      </c>
      <c r="K407" s="33">
        <f t="shared" si="1696"/>
        <v>0</v>
      </c>
      <c r="L407" s="11">
        <f t="shared" si="1697"/>
        <v>0</v>
      </c>
      <c r="M407" s="7">
        <f t="shared" si="1698"/>
        <v>42772</v>
      </c>
      <c r="N407" s="8" t="str">
        <f t="shared" si="1690"/>
        <v>lun</v>
      </c>
      <c r="O407" s="77">
        <v>0</v>
      </c>
      <c r="P407" s="16">
        <v>36</v>
      </c>
      <c r="Q407" s="33">
        <f t="shared" si="1699"/>
        <v>0</v>
      </c>
      <c r="R407" s="11">
        <f t="shared" si="1700"/>
        <v>0</v>
      </c>
      <c r="S407" s="32" t="e">
        <f t="shared" si="1684"/>
        <v>#DIV/0!</v>
      </c>
      <c r="T407" s="62">
        <v>0</v>
      </c>
      <c r="U407" s="72">
        <v>0</v>
      </c>
      <c r="V407" s="68"/>
      <c r="W407" s="28" t="str">
        <f t="shared" si="1691"/>
        <v>AUMENTA</v>
      </c>
      <c r="X407" s="37">
        <f t="shared" ref="X407" si="1778">+Y407+10</f>
        <v>84</v>
      </c>
      <c r="Y407" s="37">
        <f t="shared" ref="Y407" si="1779">+Z407+10</f>
        <v>74</v>
      </c>
      <c r="Z407" s="37">
        <f t="shared" ref="Z407" si="1780">+AA407+10</f>
        <v>64</v>
      </c>
      <c r="AA407" s="37">
        <f t="shared" ref="AA407" si="1781">+AB407+10</f>
        <v>54</v>
      </c>
      <c r="AB407" s="37">
        <f t="shared" si="1705"/>
        <v>44</v>
      </c>
      <c r="AC407" s="37">
        <f t="shared" si="1706"/>
        <v>34</v>
      </c>
      <c r="AD407" s="43">
        <v>1</v>
      </c>
      <c r="AE407" s="44">
        <f t="shared" si="1707"/>
        <v>34</v>
      </c>
      <c r="AF407" s="13">
        <f t="shared" si="1708"/>
        <v>39</v>
      </c>
      <c r="AG407" s="13">
        <f t="shared" si="1709"/>
        <v>44</v>
      </c>
      <c r="AH407" s="13">
        <f t="shared" si="1710"/>
        <v>49</v>
      </c>
      <c r="AI407" s="13">
        <f t="shared" si="1711"/>
        <v>59</v>
      </c>
      <c r="AJ407" s="13">
        <f t="shared" si="1712"/>
        <v>69</v>
      </c>
    </row>
    <row r="408" spans="1:36" ht="15" x14ac:dyDescent="0.25">
      <c r="A408" s="7">
        <f t="shared" si="1689"/>
        <v>42773</v>
      </c>
      <c r="B408" s="8" t="str">
        <f t="shared" si="1679"/>
        <v>mar</v>
      </c>
      <c r="C408" s="8">
        <f t="shared" si="1680"/>
        <v>6</v>
      </c>
      <c r="D408" s="8">
        <f t="shared" si="1681"/>
        <v>7</v>
      </c>
      <c r="E408" s="8">
        <f t="shared" si="1682"/>
        <v>2</v>
      </c>
      <c r="F408" s="9">
        <f t="shared" si="1683"/>
        <v>2017</v>
      </c>
      <c r="G408" s="7">
        <f t="shared" si="1753"/>
        <v>42409</v>
      </c>
      <c r="H408" s="8" t="str">
        <f t="shared" si="1674"/>
        <v>mar</v>
      </c>
      <c r="I408" s="57">
        <v>0</v>
      </c>
      <c r="J408" s="10">
        <v>36</v>
      </c>
      <c r="K408" s="33">
        <f t="shared" si="1696"/>
        <v>0</v>
      </c>
      <c r="L408" s="11">
        <f t="shared" si="1697"/>
        <v>0</v>
      </c>
      <c r="M408" s="7">
        <f t="shared" si="1698"/>
        <v>42773</v>
      </c>
      <c r="N408" s="8" t="str">
        <f t="shared" si="1690"/>
        <v>mar</v>
      </c>
      <c r="O408" s="77">
        <v>0</v>
      </c>
      <c r="P408" s="16">
        <v>36</v>
      </c>
      <c r="Q408" s="33">
        <f t="shared" si="1699"/>
        <v>0</v>
      </c>
      <c r="R408" s="11">
        <f t="shared" si="1700"/>
        <v>0</v>
      </c>
      <c r="S408" s="32" t="e">
        <f t="shared" si="1684"/>
        <v>#DIV/0!</v>
      </c>
      <c r="T408" s="62">
        <v>0</v>
      </c>
      <c r="U408" s="72">
        <v>0</v>
      </c>
      <c r="V408" s="68"/>
      <c r="W408" s="28" t="str">
        <f t="shared" si="1691"/>
        <v>AUMENTA</v>
      </c>
      <c r="X408" s="37">
        <f t="shared" ref="X408" si="1782">+Y408+10</f>
        <v>84</v>
      </c>
      <c r="Y408" s="37">
        <f t="shared" ref="Y408" si="1783">+Z408+10</f>
        <v>74</v>
      </c>
      <c r="Z408" s="37">
        <f t="shared" ref="Z408" si="1784">+AA408+10</f>
        <v>64</v>
      </c>
      <c r="AA408" s="37">
        <f t="shared" ref="AA408" si="1785">+AB408+10</f>
        <v>54</v>
      </c>
      <c r="AB408" s="37">
        <f t="shared" si="1705"/>
        <v>44</v>
      </c>
      <c r="AC408" s="37">
        <f t="shared" si="1706"/>
        <v>34</v>
      </c>
      <c r="AD408" s="43">
        <v>1</v>
      </c>
      <c r="AE408" s="44">
        <f t="shared" si="1707"/>
        <v>34</v>
      </c>
      <c r="AF408" s="13">
        <f t="shared" si="1708"/>
        <v>39</v>
      </c>
      <c r="AG408" s="13">
        <f t="shared" si="1709"/>
        <v>44</v>
      </c>
      <c r="AH408" s="13">
        <f t="shared" si="1710"/>
        <v>49</v>
      </c>
      <c r="AI408" s="13">
        <f t="shared" si="1711"/>
        <v>59</v>
      </c>
      <c r="AJ408" s="13">
        <f t="shared" si="1712"/>
        <v>69</v>
      </c>
    </row>
    <row r="409" spans="1:36" ht="15" x14ac:dyDescent="0.25">
      <c r="A409" s="7">
        <f t="shared" si="1689"/>
        <v>42774</v>
      </c>
      <c r="B409" s="8" t="str">
        <f t="shared" si="1679"/>
        <v>mer</v>
      </c>
      <c r="C409" s="8">
        <f t="shared" si="1680"/>
        <v>6</v>
      </c>
      <c r="D409" s="8">
        <f t="shared" si="1681"/>
        <v>8</v>
      </c>
      <c r="E409" s="8">
        <f t="shared" si="1682"/>
        <v>2</v>
      </c>
      <c r="F409" s="9">
        <f t="shared" si="1683"/>
        <v>2017</v>
      </c>
      <c r="G409" s="7">
        <f t="shared" si="1753"/>
        <v>42410</v>
      </c>
      <c r="H409" s="8" t="str">
        <f t="shared" si="1674"/>
        <v>mer</v>
      </c>
      <c r="I409" s="57">
        <v>0</v>
      </c>
      <c r="J409" s="10">
        <v>36</v>
      </c>
      <c r="K409" s="33">
        <f t="shared" si="1696"/>
        <v>0</v>
      </c>
      <c r="L409" s="11">
        <f t="shared" si="1697"/>
        <v>0</v>
      </c>
      <c r="M409" s="7">
        <f t="shared" si="1698"/>
        <v>42774</v>
      </c>
      <c r="N409" s="8" t="str">
        <f t="shared" si="1690"/>
        <v>mer</v>
      </c>
      <c r="O409" s="77">
        <v>0</v>
      </c>
      <c r="P409" s="16">
        <v>36</v>
      </c>
      <c r="Q409" s="33">
        <f t="shared" si="1699"/>
        <v>0</v>
      </c>
      <c r="R409" s="11">
        <f t="shared" si="1700"/>
        <v>0</v>
      </c>
      <c r="S409" s="32" t="e">
        <f t="shared" si="1684"/>
        <v>#DIV/0!</v>
      </c>
      <c r="T409" s="62">
        <v>0</v>
      </c>
      <c r="U409" s="72">
        <v>0</v>
      </c>
      <c r="V409" s="68"/>
      <c r="W409" s="28" t="str">
        <f t="shared" si="1691"/>
        <v>AUMENTA</v>
      </c>
      <c r="X409" s="37">
        <f t="shared" ref="X409" si="1786">+Y409+10</f>
        <v>84</v>
      </c>
      <c r="Y409" s="37">
        <f t="shared" ref="Y409" si="1787">+Z409+10</f>
        <v>74</v>
      </c>
      <c r="Z409" s="37">
        <f t="shared" ref="Z409" si="1788">+AA409+10</f>
        <v>64</v>
      </c>
      <c r="AA409" s="37">
        <f t="shared" ref="AA409" si="1789">+AB409+10</f>
        <v>54</v>
      </c>
      <c r="AB409" s="37">
        <f t="shared" si="1705"/>
        <v>44</v>
      </c>
      <c r="AC409" s="37">
        <f t="shared" si="1706"/>
        <v>34</v>
      </c>
      <c r="AD409" s="43">
        <v>1</v>
      </c>
      <c r="AE409" s="44">
        <f t="shared" si="1707"/>
        <v>34</v>
      </c>
      <c r="AF409" s="13">
        <f t="shared" si="1708"/>
        <v>39</v>
      </c>
      <c r="AG409" s="13">
        <f t="shared" si="1709"/>
        <v>44</v>
      </c>
      <c r="AH409" s="13">
        <f t="shared" si="1710"/>
        <v>49</v>
      </c>
      <c r="AI409" s="13">
        <f t="shared" si="1711"/>
        <v>59</v>
      </c>
      <c r="AJ409" s="13">
        <f t="shared" si="1712"/>
        <v>69</v>
      </c>
    </row>
    <row r="410" spans="1:36" ht="15" x14ac:dyDescent="0.25">
      <c r="A410" s="7">
        <f t="shared" si="1689"/>
        <v>42775</v>
      </c>
      <c r="B410" s="8" t="str">
        <f t="shared" si="1679"/>
        <v>gio</v>
      </c>
      <c r="C410" s="8">
        <f t="shared" si="1680"/>
        <v>6</v>
      </c>
      <c r="D410" s="8">
        <f t="shared" si="1681"/>
        <v>9</v>
      </c>
      <c r="E410" s="8">
        <f t="shared" si="1682"/>
        <v>2</v>
      </c>
      <c r="F410" s="9">
        <f t="shared" si="1683"/>
        <v>2017</v>
      </c>
      <c r="G410" s="7">
        <f t="shared" si="1753"/>
        <v>42411</v>
      </c>
      <c r="H410" s="8" t="str">
        <f t="shared" si="1674"/>
        <v>gio</v>
      </c>
      <c r="I410" s="57">
        <v>0</v>
      </c>
      <c r="J410" s="10">
        <v>36</v>
      </c>
      <c r="K410" s="33">
        <f t="shared" si="1696"/>
        <v>0</v>
      </c>
      <c r="L410" s="11">
        <f t="shared" si="1697"/>
        <v>0</v>
      </c>
      <c r="M410" s="7">
        <f t="shared" si="1698"/>
        <v>42775</v>
      </c>
      <c r="N410" s="8" t="str">
        <f t="shared" si="1690"/>
        <v>gio</v>
      </c>
      <c r="O410" s="77">
        <v>0</v>
      </c>
      <c r="P410" s="16">
        <v>36</v>
      </c>
      <c r="Q410" s="33">
        <f t="shared" si="1699"/>
        <v>0</v>
      </c>
      <c r="R410" s="11">
        <f t="shared" si="1700"/>
        <v>0</v>
      </c>
      <c r="S410" s="32" t="e">
        <f t="shared" si="1684"/>
        <v>#DIV/0!</v>
      </c>
      <c r="T410" s="62">
        <v>0</v>
      </c>
      <c r="U410" s="72">
        <v>0</v>
      </c>
      <c r="V410" s="68"/>
      <c r="W410" s="28" t="str">
        <f t="shared" si="1691"/>
        <v>AUMENTA</v>
      </c>
      <c r="X410" s="37">
        <f t="shared" ref="X410" si="1790">+Y410+10</f>
        <v>84</v>
      </c>
      <c r="Y410" s="37">
        <f t="shared" ref="Y410" si="1791">+Z410+10</f>
        <v>74</v>
      </c>
      <c r="Z410" s="37">
        <f t="shared" ref="Z410" si="1792">+AA410+10</f>
        <v>64</v>
      </c>
      <c r="AA410" s="37">
        <f t="shared" ref="AA410" si="1793">+AB410+10</f>
        <v>54</v>
      </c>
      <c r="AB410" s="37">
        <f t="shared" si="1705"/>
        <v>44</v>
      </c>
      <c r="AC410" s="37">
        <f t="shared" si="1706"/>
        <v>34</v>
      </c>
      <c r="AD410" s="43">
        <v>1</v>
      </c>
      <c r="AE410" s="44">
        <f t="shared" si="1707"/>
        <v>34</v>
      </c>
      <c r="AF410" s="13">
        <f t="shared" si="1708"/>
        <v>39</v>
      </c>
      <c r="AG410" s="13">
        <f t="shared" si="1709"/>
        <v>44</v>
      </c>
      <c r="AH410" s="13">
        <f t="shared" si="1710"/>
        <v>49</v>
      </c>
      <c r="AI410" s="13">
        <f t="shared" si="1711"/>
        <v>59</v>
      </c>
      <c r="AJ410" s="13">
        <f t="shared" si="1712"/>
        <v>69</v>
      </c>
    </row>
    <row r="411" spans="1:36" ht="15" x14ac:dyDescent="0.25">
      <c r="A411" s="7">
        <f t="shared" si="1689"/>
        <v>42776</v>
      </c>
      <c r="B411" s="8" t="str">
        <f t="shared" si="1679"/>
        <v>ven</v>
      </c>
      <c r="C411" s="8">
        <f t="shared" si="1680"/>
        <v>6</v>
      </c>
      <c r="D411" s="8">
        <f t="shared" si="1681"/>
        <v>10</v>
      </c>
      <c r="E411" s="8">
        <f t="shared" si="1682"/>
        <v>2</v>
      </c>
      <c r="F411" s="9">
        <f t="shared" si="1683"/>
        <v>2017</v>
      </c>
      <c r="G411" s="7">
        <f t="shared" si="1753"/>
        <v>42412</v>
      </c>
      <c r="H411" s="8" t="str">
        <f t="shared" si="1674"/>
        <v>ven</v>
      </c>
      <c r="I411" s="57">
        <v>0</v>
      </c>
      <c r="J411" s="10">
        <v>36</v>
      </c>
      <c r="K411" s="33">
        <f t="shared" si="1696"/>
        <v>0</v>
      </c>
      <c r="L411" s="11">
        <f t="shared" si="1697"/>
        <v>0</v>
      </c>
      <c r="M411" s="7">
        <f t="shared" si="1698"/>
        <v>42776</v>
      </c>
      <c r="N411" s="8" t="str">
        <f t="shared" si="1690"/>
        <v>ven</v>
      </c>
      <c r="O411" s="77">
        <v>0</v>
      </c>
      <c r="P411" s="16">
        <v>36</v>
      </c>
      <c r="Q411" s="33">
        <f t="shared" si="1699"/>
        <v>0</v>
      </c>
      <c r="R411" s="11">
        <f t="shared" si="1700"/>
        <v>0</v>
      </c>
      <c r="S411" s="32" t="e">
        <f t="shared" si="1684"/>
        <v>#DIV/0!</v>
      </c>
      <c r="T411" s="62">
        <v>0</v>
      </c>
      <c r="U411" s="72">
        <v>0</v>
      </c>
      <c r="V411" s="68"/>
      <c r="W411" s="28" t="str">
        <f t="shared" si="1691"/>
        <v>AUMENTA</v>
      </c>
      <c r="X411" s="37">
        <f t="shared" ref="X411" si="1794">+Y411+10</f>
        <v>84</v>
      </c>
      <c r="Y411" s="37">
        <f t="shared" ref="Y411" si="1795">+Z411+10</f>
        <v>74</v>
      </c>
      <c r="Z411" s="37">
        <f t="shared" ref="Z411" si="1796">+AA411+10</f>
        <v>64</v>
      </c>
      <c r="AA411" s="37">
        <f t="shared" ref="AA411" si="1797">+AB411+10</f>
        <v>54</v>
      </c>
      <c r="AB411" s="37">
        <f t="shared" si="1705"/>
        <v>44</v>
      </c>
      <c r="AC411" s="37">
        <f t="shared" si="1706"/>
        <v>34</v>
      </c>
      <c r="AD411" s="43">
        <v>1</v>
      </c>
      <c r="AE411" s="44">
        <f t="shared" si="1707"/>
        <v>34</v>
      </c>
      <c r="AF411" s="13">
        <f t="shared" si="1708"/>
        <v>39</v>
      </c>
      <c r="AG411" s="13">
        <f t="shared" si="1709"/>
        <v>44</v>
      </c>
      <c r="AH411" s="13">
        <f t="shared" si="1710"/>
        <v>49</v>
      </c>
      <c r="AI411" s="13">
        <f t="shared" si="1711"/>
        <v>59</v>
      </c>
      <c r="AJ411" s="13">
        <f t="shared" si="1712"/>
        <v>69</v>
      </c>
    </row>
    <row r="412" spans="1:36" ht="15" x14ac:dyDescent="0.25">
      <c r="A412" s="7">
        <f t="shared" si="1689"/>
        <v>42777</v>
      </c>
      <c r="B412" s="8" t="str">
        <f t="shared" si="1679"/>
        <v>sab</v>
      </c>
      <c r="C412" s="8">
        <f t="shared" si="1680"/>
        <v>6</v>
      </c>
      <c r="D412" s="8">
        <f t="shared" si="1681"/>
        <v>11</v>
      </c>
      <c r="E412" s="8">
        <f t="shared" si="1682"/>
        <v>2</v>
      </c>
      <c r="F412" s="9">
        <f t="shared" si="1683"/>
        <v>2017</v>
      </c>
      <c r="G412" s="7">
        <f t="shared" si="1753"/>
        <v>42413</v>
      </c>
      <c r="H412" s="8" t="str">
        <f t="shared" si="1674"/>
        <v>sab</v>
      </c>
      <c r="I412" s="57">
        <v>0</v>
      </c>
      <c r="J412" s="10">
        <v>36</v>
      </c>
      <c r="K412" s="33">
        <f t="shared" si="1696"/>
        <v>0</v>
      </c>
      <c r="L412" s="11">
        <f t="shared" si="1697"/>
        <v>0</v>
      </c>
      <c r="M412" s="7">
        <f t="shared" si="1698"/>
        <v>42777</v>
      </c>
      <c r="N412" s="8" t="str">
        <f t="shared" si="1690"/>
        <v>sab</v>
      </c>
      <c r="O412" s="77">
        <v>0</v>
      </c>
      <c r="P412" s="16">
        <v>36</v>
      </c>
      <c r="Q412" s="33">
        <f t="shared" si="1699"/>
        <v>0</v>
      </c>
      <c r="R412" s="11">
        <f t="shared" si="1700"/>
        <v>0</v>
      </c>
      <c r="S412" s="32" t="e">
        <f t="shared" si="1684"/>
        <v>#DIV/0!</v>
      </c>
      <c r="T412" s="62">
        <v>0</v>
      </c>
      <c r="U412" s="72">
        <v>0</v>
      </c>
      <c r="V412" s="68"/>
      <c r="W412" s="28" t="str">
        <f t="shared" si="1691"/>
        <v>AUMENTA</v>
      </c>
      <c r="X412" s="37">
        <f t="shared" ref="X412" si="1798">+Y412+10</f>
        <v>84</v>
      </c>
      <c r="Y412" s="37">
        <f t="shared" ref="Y412" si="1799">+Z412+10</f>
        <v>74</v>
      </c>
      <c r="Z412" s="37">
        <f t="shared" ref="Z412" si="1800">+AA412+10</f>
        <v>64</v>
      </c>
      <c r="AA412" s="37">
        <f t="shared" ref="AA412" si="1801">+AB412+10</f>
        <v>54</v>
      </c>
      <c r="AB412" s="37">
        <f t="shared" si="1705"/>
        <v>44</v>
      </c>
      <c r="AC412" s="37">
        <f t="shared" si="1706"/>
        <v>34</v>
      </c>
      <c r="AD412" s="43">
        <v>1</v>
      </c>
      <c r="AE412" s="44">
        <f t="shared" si="1707"/>
        <v>34</v>
      </c>
      <c r="AF412" s="13">
        <f t="shared" si="1708"/>
        <v>39</v>
      </c>
      <c r="AG412" s="13">
        <f t="shared" si="1709"/>
        <v>44</v>
      </c>
      <c r="AH412" s="13">
        <f t="shared" si="1710"/>
        <v>49</v>
      </c>
      <c r="AI412" s="13">
        <f t="shared" si="1711"/>
        <v>59</v>
      </c>
      <c r="AJ412" s="13">
        <f t="shared" si="1712"/>
        <v>69</v>
      </c>
    </row>
    <row r="413" spans="1:36" ht="15" x14ac:dyDescent="0.25">
      <c r="A413" s="7">
        <f t="shared" si="1689"/>
        <v>42778</v>
      </c>
      <c r="B413" s="8" t="str">
        <f t="shared" si="1679"/>
        <v>dom</v>
      </c>
      <c r="C413" s="8">
        <f t="shared" si="1680"/>
        <v>6</v>
      </c>
      <c r="D413" s="8">
        <f t="shared" si="1681"/>
        <v>12</v>
      </c>
      <c r="E413" s="8">
        <f t="shared" si="1682"/>
        <v>2</v>
      </c>
      <c r="F413" s="9">
        <f t="shared" si="1683"/>
        <v>2017</v>
      </c>
      <c r="G413" s="7">
        <f t="shared" si="1753"/>
        <v>42414</v>
      </c>
      <c r="H413" s="8" t="str">
        <f t="shared" si="1674"/>
        <v>dom</v>
      </c>
      <c r="I413" s="57">
        <v>0</v>
      </c>
      <c r="J413" s="10">
        <v>36</v>
      </c>
      <c r="K413" s="33">
        <f t="shared" si="1696"/>
        <v>0</v>
      </c>
      <c r="L413" s="11">
        <f t="shared" si="1697"/>
        <v>0</v>
      </c>
      <c r="M413" s="7">
        <f t="shared" si="1698"/>
        <v>42778</v>
      </c>
      <c r="N413" s="8" t="str">
        <f t="shared" si="1690"/>
        <v>dom</v>
      </c>
      <c r="O413" s="77">
        <v>0</v>
      </c>
      <c r="P413" s="16">
        <v>36</v>
      </c>
      <c r="Q413" s="33">
        <f t="shared" si="1699"/>
        <v>0</v>
      </c>
      <c r="R413" s="11">
        <f t="shared" si="1700"/>
        <v>0</v>
      </c>
      <c r="S413" s="32" t="e">
        <f t="shared" si="1684"/>
        <v>#DIV/0!</v>
      </c>
      <c r="T413" s="62">
        <v>0</v>
      </c>
      <c r="U413" s="72">
        <v>0</v>
      </c>
      <c r="V413" s="68"/>
      <c r="W413" s="28" t="str">
        <f t="shared" si="1691"/>
        <v>AUMENTA</v>
      </c>
      <c r="X413" s="37">
        <f t="shared" ref="X413" si="1802">+Y413+10</f>
        <v>84</v>
      </c>
      <c r="Y413" s="37">
        <f t="shared" ref="Y413" si="1803">+Z413+10</f>
        <v>74</v>
      </c>
      <c r="Z413" s="37">
        <f t="shared" ref="Z413" si="1804">+AA413+10</f>
        <v>64</v>
      </c>
      <c r="AA413" s="37">
        <f t="shared" ref="AA413" si="1805">+AB413+10</f>
        <v>54</v>
      </c>
      <c r="AB413" s="37">
        <f t="shared" si="1705"/>
        <v>44</v>
      </c>
      <c r="AC413" s="37">
        <f t="shared" si="1706"/>
        <v>34</v>
      </c>
      <c r="AD413" s="43">
        <v>1</v>
      </c>
      <c r="AE413" s="44">
        <f t="shared" si="1707"/>
        <v>34</v>
      </c>
      <c r="AF413" s="13">
        <f t="shared" si="1708"/>
        <v>39</v>
      </c>
      <c r="AG413" s="13">
        <f t="shared" si="1709"/>
        <v>44</v>
      </c>
      <c r="AH413" s="13">
        <f t="shared" si="1710"/>
        <v>49</v>
      </c>
      <c r="AI413" s="13">
        <f t="shared" si="1711"/>
        <v>59</v>
      </c>
      <c r="AJ413" s="13">
        <f t="shared" si="1712"/>
        <v>69</v>
      </c>
    </row>
    <row r="414" spans="1:36" ht="15" x14ac:dyDescent="0.25">
      <c r="A414" s="7">
        <f t="shared" si="1689"/>
        <v>42779</v>
      </c>
      <c r="B414" s="8" t="str">
        <f t="shared" si="1679"/>
        <v>lun</v>
      </c>
      <c r="C414" s="8">
        <f t="shared" si="1680"/>
        <v>7</v>
      </c>
      <c r="D414" s="8">
        <f t="shared" si="1681"/>
        <v>13</v>
      </c>
      <c r="E414" s="8">
        <f t="shared" si="1682"/>
        <v>2</v>
      </c>
      <c r="F414" s="9">
        <f t="shared" si="1683"/>
        <v>2017</v>
      </c>
      <c r="G414" s="7">
        <f t="shared" si="1753"/>
        <v>42415</v>
      </c>
      <c r="H414" s="8" t="str">
        <f t="shared" si="1674"/>
        <v>lun</v>
      </c>
      <c r="I414" s="57">
        <v>0</v>
      </c>
      <c r="J414" s="10">
        <v>36</v>
      </c>
      <c r="K414" s="33">
        <f t="shared" si="1696"/>
        <v>0</v>
      </c>
      <c r="L414" s="11">
        <f t="shared" si="1697"/>
        <v>0</v>
      </c>
      <c r="M414" s="7">
        <f t="shared" si="1698"/>
        <v>42779</v>
      </c>
      <c r="N414" s="8" t="str">
        <f t="shared" si="1690"/>
        <v>lun</v>
      </c>
      <c r="O414" s="77">
        <v>0</v>
      </c>
      <c r="P414" s="16">
        <v>36</v>
      </c>
      <c r="Q414" s="33">
        <f t="shared" si="1699"/>
        <v>0</v>
      </c>
      <c r="R414" s="11">
        <f t="shared" si="1700"/>
        <v>0</v>
      </c>
      <c r="S414" s="32" t="e">
        <f t="shared" si="1684"/>
        <v>#DIV/0!</v>
      </c>
      <c r="T414" s="62">
        <v>0</v>
      </c>
      <c r="U414" s="72">
        <v>0</v>
      </c>
      <c r="V414" s="68"/>
      <c r="W414" s="28" t="str">
        <f t="shared" si="1691"/>
        <v>AUMENTA</v>
      </c>
      <c r="X414" s="37">
        <f t="shared" ref="X414" si="1806">+Y414+10</f>
        <v>84</v>
      </c>
      <c r="Y414" s="37">
        <f t="shared" ref="Y414" si="1807">+Z414+10</f>
        <v>74</v>
      </c>
      <c r="Z414" s="37">
        <f t="shared" ref="Z414" si="1808">+AA414+10</f>
        <v>64</v>
      </c>
      <c r="AA414" s="37">
        <f t="shared" ref="AA414" si="1809">+AB414+10</f>
        <v>54</v>
      </c>
      <c r="AB414" s="37">
        <f t="shared" si="1705"/>
        <v>44</v>
      </c>
      <c r="AC414" s="37">
        <f t="shared" si="1706"/>
        <v>34</v>
      </c>
      <c r="AD414" s="43">
        <v>1</v>
      </c>
      <c r="AE414" s="44">
        <f t="shared" si="1707"/>
        <v>34</v>
      </c>
      <c r="AF414" s="13">
        <f t="shared" si="1708"/>
        <v>39</v>
      </c>
      <c r="AG414" s="13">
        <f t="shared" si="1709"/>
        <v>44</v>
      </c>
      <c r="AH414" s="13">
        <f t="shared" si="1710"/>
        <v>49</v>
      </c>
      <c r="AI414" s="13">
        <f t="shared" si="1711"/>
        <v>59</v>
      </c>
      <c r="AJ414" s="13">
        <f t="shared" si="1712"/>
        <v>69</v>
      </c>
    </row>
    <row r="415" spans="1:36" ht="15" x14ac:dyDescent="0.25">
      <c r="A415" s="7">
        <f t="shared" si="1689"/>
        <v>42780</v>
      </c>
      <c r="B415" s="8" t="str">
        <f t="shared" si="1679"/>
        <v>mar</v>
      </c>
      <c r="C415" s="8">
        <f t="shared" si="1680"/>
        <v>7</v>
      </c>
      <c r="D415" s="8">
        <f t="shared" si="1681"/>
        <v>14</v>
      </c>
      <c r="E415" s="8">
        <f t="shared" si="1682"/>
        <v>2</v>
      </c>
      <c r="F415" s="9">
        <f t="shared" si="1683"/>
        <v>2017</v>
      </c>
      <c r="G415" s="7">
        <f t="shared" si="1753"/>
        <v>42416</v>
      </c>
      <c r="H415" s="8" t="str">
        <f t="shared" si="1674"/>
        <v>mar</v>
      </c>
      <c r="I415" s="57">
        <v>0</v>
      </c>
      <c r="J415" s="10">
        <v>36</v>
      </c>
      <c r="K415" s="33">
        <f t="shared" si="1696"/>
        <v>0</v>
      </c>
      <c r="L415" s="11">
        <f t="shared" si="1697"/>
        <v>0</v>
      </c>
      <c r="M415" s="7">
        <f t="shared" si="1698"/>
        <v>42780</v>
      </c>
      <c r="N415" s="8" t="str">
        <f t="shared" si="1690"/>
        <v>mar</v>
      </c>
      <c r="O415" s="77">
        <v>0</v>
      </c>
      <c r="P415" s="16">
        <v>36</v>
      </c>
      <c r="Q415" s="33">
        <f t="shared" si="1699"/>
        <v>0</v>
      </c>
      <c r="R415" s="11">
        <f t="shared" si="1700"/>
        <v>0</v>
      </c>
      <c r="S415" s="32" t="e">
        <f t="shared" si="1684"/>
        <v>#DIV/0!</v>
      </c>
      <c r="T415" s="62">
        <v>0</v>
      </c>
      <c r="U415" s="72">
        <v>0</v>
      </c>
      <c r="V415" s="68"/>
      <c r="W415" s="28" t="str">
        <f t="shared" si="1691"/>
        <v>AUMENTA</v>
      </c>
      <c r="X415" s="37">
        <f t="shared" ref="X415" si="1810">+Y415+10</f>
        <v>84</v>
      </c>
      <c r="Y415" s="37">
        <f t="shared" ref="Y415" si="1811">+Z415+10</f>
        <v>74</v>
      </c>
      <c r="Z415" s="37">
        <f t="shared" ref="Z415" si="1812">+AA415+10</f>
        <v>64</v>
      </c>
      <c r="AA415" s="37">
        <f t="shared" ref="AA415" si="1813">+AB415+10</f>
        <v>54</v>
      </c>
      <c r="AB415" s="37">
        <f t="shared" si="1705"/>
        <v>44</v>
      </c>
      <c r="AC415" s="37">
        <f t="shared" si="1706"/>
        <v>34</v>
      </c>
      <c r="AD415" s="43">
        <v>1</v>
      </c>
      <c r="AE415" s="44">
        <f t="shared" si="1707"/>
        <v>34</v>
      </c>
      <c r="AF415" s="13">
        <f t="shared" si="1708"/>
        <v>39</v>
      </c>
      <c r="AG415" s="13">
        <f t="shared" si="1709"/>
        <v>44</v>
      </c>
      <c r="AH415" s="13">
        <f t="shared" si="1710"/>
        <v>49</v>
      </c>
      <c r="AI415" s="13">
        <f t="shared" si="1711"/>
        <v>59</v>
      </c>
      <c r="AJ415" s="13">
        <f t="shared" si="1712"/>
        <v>69</v>
      </c>
    </row>
    <row r="416" spans="1:36" ht="15" x14ac:dyDescent="0.25">
      <c r="A416" s="7">
        <f t="shared" si="1689"/>
        <v>42781</v>
      </c>
      <c r="B416" s="8" t="str">
        <f t="shared" si="1679"/>
        <v>mer</v>
      </c>
      <c r="C416" s="8">
        <f t="shared" si="1680"/>
        <v>7</v>
      </c>
      <c r="D416" s="8">
        <f t="shared" si="1681"/>
        <v>15</v>
      </c>
      <c r="E416" s="8">
        <f t="shared" si="1682"/>
        <v>2</v>
      </c>
      <c r="F416" s="9">
        <f t="shared" si="1683"/>
        <v>2017</v>
      </c>
      <c r="G416" s="7">
        <f t="shared" si="1753"/>
        <v>42417</v>
      </c>
      <c r="H416" s="8" t="str">
        <f t="shared" si="1674"/>
        <v>mer</v>
      </c>
      <c r="I416" s="57">
        <v>0</v>
      </c>
      <c r="J416" s="10">
        <v>36</v>
      </c>
      <c r="K416" s="33">
        <f t="shared" si="1696"/>
        <v>0</v>
      </c>
      <c r="L416" s="11">
        <f t="shared" si="1697"/>
        <v>0</v>
      </c>
      <c r="M416" s="7">
        <f t="shared" si="1698"/>
        <v>42781</v>
      </c>
      <c r="N416" s="8" t="str">
        <f t="shared" si="1690"/>
        <v>mer</v>
      </c>
      <c r="O416" s="77">
        <v>0</v>
      </c>
      <c r="P416" s="16">
        <v>36</v>
      </c>
      <c r="Q416" s="33">
        <f t="shared" si="1699"/>
        <v>0</v>
      </c>
      <c r="R416" s="11">
        <f t="shared" si="1700"/>
        <v>0</v>
      </c>
      <c r="S416" s="32" t="e">
        <f t="shared" si="1684"/>
        <v>#DIV/0!</v>
      </c>
      <c r="T416" s="62">
        <v>0</v>
      </c>
      <c r="U416" s="72">
        <v>0</v>
      </c>
      <c r="V416" s="68"/>
      <c r="W416" s="28" t="str">
        <f t="shared" si="1691"/>
        <v>AUMENTA</v>
      </c>
      <c r="X416" s="37">
        <f t="shared" ref="X416" si="1814">+Y416+10</f>
        <v>84</v>
      </c>
      <c r="Y416" s="37">
        <f t="shared" ref="Y416" si="1815">+Z416+10</f>
        <v>74</v>
      </c>
      <c r="Z416" s="37">
        <f t="shared" ref="Z416" si="1816">+AA416+10</f>
        <v>64</v>
      </c>
      <c r="AA416" s="37">
        <f t="shared" ref="AA416" si="1817">+AB416+10</f>
        <v>54</v>
      </c>
      <c r="AB416" s="37">
        <f t="shared" si="1705"/>
        <v>44</v>
      </c>
      <c r="AC416" s="37">
        <f t="shared" si="1706"/>
        <v>34</v>
      </c>
      <c r="AD416" s="43">
        <v>1</v>
      </c>
      <c r="AE416" s="44">
        <f t="shared" si="1707"/>
        <v>34</v>
      </c>
      <c r="AF416" s="13">
        <f t="shared" si="1708"/>
        <v>39</v>
      </c>
      <c r="AG416" s="13">
        <f t="shared" si="1709"/>
        <v>44</v>
      </c>
      <c r="AH416" s="13">
        <f t="shared" si="1710"/>
        <v>49</v>
      </c>
      <c r="AI416" s="13">
        <f t="shared" si="1711"/>
        <v>59</v>
      </c>
      <c r="AJ416" s="13">
        <f t="shared" si="1712"/>
        <v>69</v>
      </c>
    </row>
    <row r="417" spans="1:36" ht="15" x14ac:dyDescent="0.25">
      <c r="A417" s="7">
        <f t="shared" si="1689"/>
        <v>42782</v>
      </c>
      <c r="B417" s="8" t="str">
        <f t="shared" si="1679"/>
        <v>gio</v>
      </c>
      <c r="C417" s="8">
        <f t="shared" si="1680"/>
        <v>7</v>
      </c>
      <c r="D417" s="8">
        <f t="shared" si="1681"/>
        <v>16</v>
      </c>
      <c r="E417" s="8">
        <f t="shared" si="1682"/>
        <v>2</v>
      </c>
      <c r="F417" s="9">
        <f t="shared" si="1683"/>
        <v>2017</v>
      </c>
      <c r="G417" s="7">
        <f t="shared" si="1753"/>
        <v>42418</v>
      </c>
      <c r="H417" s="8" t="str">
        <f t="shared" si="1674"/>
        <v>gio</v>
      </c>
      <c r="I417" s="57">
        <v>0</v>
      </c>
      <c r="J417" s="10">
        <v>36</v>
      </c>
      <c r="K417" s="33">
        <f t="shared" si="1696"/>
        <v>0</v>
      </c>
      <c r="L417" s="11">
        <f t="shared" si="1697"/>
        <v>0</v>
      </c>
      <c r="M417" s="7">
        <f t="shared" si="1698"/>
        <v>42782</v>
      </c>
      <c r="N417" s="8" t="str">
        <f t="shared" si="1690"/>
        <v>gio</v>
      </c>
      <c r="O417" s="77">
        <v>0</v>
      </c>
      <c r="P417" s="16">
        <v>36</v>
      </c>
      <c r="Q417" s="33">
        <f t="shared" si="1699"/>
        <v>0</v>
      </c>
      <c r="R417" s="11">
        <f t="shared" si="1700"/>
        <v>0</v>
      </c>
      <c r="S417" s="32" t="e">
        <f t="shared" si="1684"/>
        <v>#DIV/0!</v>
      </c>
      <c r="T417" s="62">
        <v>0</v>
      </c>
      <c r="U417" s="72">
        <v>0</v>
      </c>
      <c r="V417" s="68"/>
      <c r="W417" s="28" t="str">
        <f t="shared" si="1691"/>
        <v>AUMENTA</v>
      </c>
      <c r="X417" s="37">
        <f t="shared" ref="X417" si="1818">+Y417+10</f>
        <v>84</v>
      </c>
      <c r="Y417" s="37">
        <f t="shared" ref="Y417" si="1819">+Z417+10</f>
        <v>74</v>
      </c>
      <c r="Z417" s="37">
        <f t="shared" ref="Z417" si="1820">+AA417+10</f>
        <v>64</v>
      </c>
      <c r="AA417" s="37">
        <f t="shared" ref="AA417" si="1821">+AB417+10</f>
        <v>54</v>
      </c>
      <c r="AB417" s="37">
        <f t="shared" si="1705"/>
        <v>44</v>
      </c>
      <c r="AC417" s="37">
        <f t="shared" si="1706"/>
        <v>34</v>
      </c>
      <c r="AD417" s="43">
        <v>1</v>
      </c>
      <c r="AE417" s="44">
        <f t="shared" si="1707"/>
        <v>34</v>
      </c>
      <c r="AF417" s="13">
        <f t="shared" si="1708"/>
        <v>39</v>
      </c>
      <c r="AG417" s="13">
        <f t="shared" si="1709"/>
        <v>44</v>
      </c>
      <c r="AH417" s="13">
        <f t="shared" si="1710"/>
        <v>49</v>
      </c>
      <c r="AI417" s="13">
        <f t="shared" si="1711"/>
        <v>59</v>
      </c>
      <c r="AJ417" s="13">
        <f t="shared" si="1712"/>
        <v>69</v>
      </c>
    </row>
    <row r="418" spans="1:36" ht="15" x14ac:dyDescent="0.25">
      <c r="A418" s="7">
        <f t="shared" si="1689"/>
        <v>42783</v>
      </c>
      <c r="B418" s="8" t="str">
        <f t="shared" si="1679"/>
        <v>ven</v>
      </c>
      <c r="C418" s="8">
        <f t="shared" si="1680"/>
        <v>7</v>
      </c>
      <c r="D418" s="8">
        <f t="shared" si="1681"/>
        <v>17</v>
      </c>
      <c r="E418" s="8">
        <f t="shared" si="1682"/>
        <v>2</v>
      </c>
      <c r="F418" s="9">
        <f t="shared" si="1683"/>
        <v>2017</v>
      </c>
      <c r="G418" s="7">
        <f t="shared" si="1753"/>
        <v>42419</v>
      </c>
      <c r="H418" s="8" t="str">
        <f t="shared" si="1674"/>
        <v>ven</v>
      </c>
      <c r="I418" s="57">
        <v>0</v>
      </c>
      <c r="J418" s="10">
        <v>36</v>
      </c>
      <c r="K418" s="33">
        <f t="shared" si="1696"/>
        <v>0</v>
      </c>
      <c r="L418" s="11">
        <f t="shared" si="1697"/>
        <v>0</v>
      </c>
      <c r="M418" s="7">
        <f t="shared" si="1698"/>
        <v>42783</v>
      </c>
      <c r="N418" s="8" t="str">
        <f t="shared" si="1690"/>
        <v>ven</v>
      </c>
      <c r="O418" s="77">
        <v>0</v>
      </c>
      <c r="P418" s="16">
        <v>36</v>
      </c>
      <c r="Q418" s="33">
        <f t="shared" si="1699"/>
        <v>0</v>
      </c>
      <c r="R418" s="11">
        <f t="shared" si="1700"/>
        <v>0</v>
      </c>
      <c r="S418" s="32" t="e">
        <f t="shared" si="1684"/>
        <v>#DIV/0!</v>
      </c>
      <c r="T418" s="62">
        <v>0</v>
      </c>
      <c r="U418" s="72">
        <v>0</v>
      </c>
      <c r="V418" s="68"/>
      <c r="W418" s="28" t="str">
        <f t="shared" si="1691"/>
        <v>AUMENTA</v>
      </c>
      <c r="X418" s="37">
        <f t="shared" ref="X418" si="1822">+Y418+10</f>
        <v>84</v>
      </c>
      <c r="Y418" s="37">
        <f t="shared" ref="Y418" si="1823">+Z418+10</f>
        <v>74</v>
      </c>
      <c r="Z418" s="37">
        <f t="shared" ref="Z418" si="1824">+AA418+10</f>
        <v>64</v>
      </c>
      <c r="AA418" s="37">
        <f t="shared" ref="AA418" si="1825">+AB418+10</f>
        <v>54</v>
      </c>
      <c r="AB418" s="37">
        <f t="shared" si="1705"/>
        <v>44</v>
      </c>
      <c r="AC418" s="37">
        <f t="shared" si="1706"/>
        <v>34</v>
      </c>
      <c r="AD418" s="43">
        <v>1</v>
      </c>
      <c r="AE418" s="44">
        <f t="shared" si="1707"/>
        <v>34</v>
      </c>
      <c r="AF418" s="13">
        <f t="shared" si="1708"/>
        <v>39</v>
      </c>
      <c r="AG418" s="13">
        <f t="shared" si="1709"/>
        <v>44</v>
      </c>
      <c r="AH418" s="13">
        <f t="shared" si="1710"/>
        <v>49</v>
      </c>
      <c r="AI418" s="13">
        <f t="shared" si="1711"/>
        <v>59</v>
      </c>
      <c r="AJ418" s="13">
        <f t="shared" si="1712"/>
        <v>69</v>
      </c>
    </row>
    <row r="419" spans="1:36" ht="15" x14ac:dyDescent="0.25">
      <c r="A419" s="7">
        <f t="shared" si="1689"/>
        <v>42784</v>
      </c>
      <c r="B419" s="8" t="str">
        <f t="shared" si="1679"/>
        <v>sab</v>
      </c>
      <c r="C419" s="8">
        <f t="shared" si="1680"/>
        <v>7</v>
      </c>
      <c r="D419" s="8">
        <f t="shared" si="1681"/>
        <v>18</v>
      </c>
      <c r="E419" s="8">
        <f t="shared" si="1682"/>
        <v>2</v>
      </c>
      <c r="F419" s="9">
        <f t="shared" si="1683"/>
        <v>2017</v>
      </c>
      <c r="G419" s="7">
        <f t="shared" si="1753"/>
        <v>42420</v>
      </c>
      <c r="H419" s="8" t="str">
        <f t="shared" si="1674"/>
        <v>sab</v>
      </c>
      <c r="I419" s="57">
        <v>0</v>
      </c>
      <c r="J419" s="10">
        <v>36</v>
      </c>
      <c r="K419" s="33">
        <f t="shared" si="1696"/>
        <v>0</v>
      </c>
      <c r="L419" s="11">
        <f t="shared" si="1697"/>
        <v>0</v>
      </c>
      <c r="M419" s="7">
        <f t="shared" si="1698"/>
        <v>42784</v>
      </c>
      <c r="N419" s="8" t="str">
        <f t="shared" si="1690"/>
        <v>sab</v>
      </c>
      <c r="O419" s="77">
        <v>0</v>
      </c>
      <c r="P419" s="16">
        <v>36</v>
      </c>
      <c r="Q419" s="33">
        <f t="shared" si="1699"/>
        <v>0</v>
      </c>
      <c r="R419" s="11">
        <f t="shared" si="1700"/>
        <v>0</v>
      </c>
      <c r="S419" s="32" t="e">
        <f t="shared" si="1684"/>
        <v>#DIV/0!</v>
      </c>
      <c r="T419" s="62">
        <v>0</v>
      </c>
      <c r="U419" s="72">
        <v>0</v>
      </c>
      <c r="V419" s="68"/>
      <c r="W419" s="28" t="str">
        <f t="shared" si="1691"/>
        <v>AUMENTA</v>
      </c>
      <c r="X419" s="37">
        <f t="shared" ref="X419" si="1826">+Y419+10</f>
        <v>84</v>
      </c>
      <c r="Y419" s="37">
        <f t="shared" ref="Y419" si="1827">+Z419+10</f>
        <v>74</v>
      </c>
      <c r="Z419" s="37">
        <f t="shared" ref="Z419" si="1828">+AA419+10</f>
        <v>64</v>
      </c>
      <c r="AA419" s="37">
        <f t="shared" ref="AA419" si="1829">+AB419+10</f>
        <v>54</v>
      </c>
      <c r="AB419" s="37">
        <f t="shared" si="1705"/>
        <v>44</v>
      </c>
      <c r="AC419" s="37">
        <f t="shared" si="1706"/>
        <v>34</v>
      </c>
      <c r="AD419" s="43">
        <v>1</v>
      </c>
      <c r="AE419" s="44">
        <f t="shared" si="1707"/>
        <v>34</v>
      </c>
      <c r="AF419" s="13">
        <f t="shared" si="1708"/>
        <v>39</v>
      </c>
      <c r="AG419" s="13">
        <f t="shared" si="1709"/>
        <v>44</v>
      </c>
      <c r="AH419" s="13">
        <f t="shared" si="1710"/>
        <v>49</v>
      </c>
      <c r="AI419" s="13">
        <f t="shared" si="1711"/>
        <v>59</v>
      </c>
      <c r="AJ419" s="13">
        <f t="shared" si="1712"/>
        <v>69</v>
      </c>
    </row>
    <row r="420" spans="1:36" ht="15" x14ac:dyDescent="0.25">
      <c r="A420" s="7">
        <f t="shared" si="1689"/>
        <v>42785</v>
      </c>
      <c r="B420" s="8" t="str">
        <f t="shared" si="1679"/>
        <v>dom</v>
      </c>
      <c r="C420" s="8">
        <f t="shared" si="1680"/>
        <v>7</v>
      </c>
      <c r="D420" s="8">
        <f t="shared" si="1681"/>
        <v>19</v>
      </c>
      <c r="E420" s="8">
        <f t="shared" si="1682"/>
        <v>2</v>
      </c>
      <c r="F420" s="9">
        <f t="shared" si="1683"/>
        <v>2017</v>
      </c>
      <c r="G420" s="7">
        <f t="shared" si="1753"/>
        <v>42421</v>
      </c>
      <c r="H420" s="8" t="str">
        <f t="shared" si="1674"/>
        <v>dom</v>
      </c>
      <c r="I420" s="57">
        <v>0</v>
      </c>
      <c r="J420" s="10">
        <v>36</v>
      </c>
      <c r="K420" s="33">
        <f t="shared" si="1696"/>
        <v>0</v>
      </c>
      <c r="L420" s="11">
        <f t="shared" si="1697"/>
        <v>0</v>
      </c>
      <c r="M420" s="7">
        <f t="shared" si="1698"/>
        <v>42785</v>
      </c>
      <c r="N420" s="8" t="str">
        <f t="shared" si="1690"/>
        <v>dom</v>
      </c>
      <c r="O420" s="77">
        <v>0</v>
      </c>
      <c r="P420" s="16">
        <v>36</v>
      </c>
      <c r="Q420" s="33">
        <f t="shared" si="1699"/>
        <v>0</v>
      </c>
      <c r="R420" s="11">
        <f t="shared" si="1700"/>
        <v>0</v>
      </c>
      <c r="S420" s="32" t="e">
        <f t="shared" si="1684"/>
        <v>#DIV/0!</v>
      </c>
      <c r="T420" s="62">
        <v>0</v>
      </c>
      <c r="U420" s="72">
        <v>0</v>
      </c>
      <c r="V420" s="68"/>
      <c r="W420" s="28" t="str">
        <f t="shared" si="1691"/>
        <v>AUMENTA</v>
      </c>
      <c r="X420" s="37">
        <f t="shared" ref="X420" si="1830">+Y420+10</f>
        <v>84</v>
      </c>
      <c r="Y420" s="37">
        <f t="shared" ref="Y420" si="1831">+Z420+10</f>
        <v>74</v>
      </c>
      <c r="Z420" s="37">
        <f t="shared" ref="Z420" si="1832">+AA420+10</f>
        <v>64</v>
      </c>
      <c r="AA420" s="37">
        <f t="shared" ref="AA420" si="1833">+AB420+10</f>
        <v>54</v>
      </c>
      <c r="AB420" s="37">
        <f t="shared" si="1705"/>
        <v>44</v>
      </c>
      <c r="AC420" s="37">
        <f t="shared" si="1706"/>
        <v>34</v>
      </c>
      <c r="AD420" s="43">
        <v>1</v>
      </c>
      <c r="AE420" s="44">
        <f t="shared" si="1707"/>
        <v>34</v>
      </c>
      <c r="AF420" s="13">
        <f t="shared" si="1708"/>
        <v>39</v>
      </c>
      <c r="AG420" s="13">
        <f t="shared" si="1709"/>
        <v>44</v>
      </c>
      <c r="AH420" s="13">
        <f t="shared" si="1710"/>
        <v>49</v>
      </c>
      <c r="AI420" s="13">
        <f t="shared" si="1711"/>
        <v>59</v>
      </c>
      <c r="AJ420" s="13">
        <f t="shared" si="1712"/>
        <v>69</v>
      </c>
    </row>
    <row r="421" spans="1:36" ht="15" x14ac:dyDescent="0.25">
      <c r="A421" s="7">
        <f t="shared" si="1689"/>
        <v>42786</v>
      </c>
      <c r="B421" s="8" t="str">
        <f t="shared" si="1679"/>
        <v>lun</v>
      </c>
      <c r="C421" s="8">
        <f t="shared" si="1680"/>
        <v>8</v>
      </c>
      <c r="D421" s="8">
        <f t="shared" si="1681"/>
        <v>20</v>
      </c>
      <c r="E421" s="8">
        <f t="shared" si="1682"/>
        <v>2</v>
      </c>
      <c r="F421" s="9">
        <f t="shared" si="1683"/>
        <v>2017</v>
      </c>
      <c r="G421" s="7">
        <f t="shared" si="1753"/>
        <v>42422</v>
      </c>
      <c r="H421" s="8" t="str">
        <f t="shared" si="1674"/>
        <v>lun</v>
      </c>
      <c r="I421" s="57">
        <v>0</v>
      </c>
      <c r="J421" s="10">
        <v>36</v>
      </c>
      <c r="K421" s="33">
        <f t="shared" si="1696"/>
        <v>0</v>
      </c>
      <c r="L421" s="11">
        <f t="shared" si="1697"/>
        <v>0</v>
      </c>
      <c r="M421" s="7">
        <f t="shared" si="1698"/>
        <v>42786</v>
      </c>
      <c r="N421" s="8" t="str">
        <f t="shared" si="1690"/>
        <v>lun</v>
      </c>
      <c r="O421" s="77">
        <v>0</v>
      </c>
      <c r="P421" s="16">
        <v>36</v>
      </c>
      <c r="Q421" s="33">
        <f t="shared" si="1699"/>
        <v>0</v>
      </c>
      <c r="R421" s="11">
        <f t="shared" si="1700"/>
        <v>0</v>
      </c>
      <c r="S421" s="32" t="e">
        <f t="shared" si="1684"/>
        <v>#DIV/0!</v>
      </c>
      <c r="T421" s="62">
        <v>0</v>
      </c>
      <c r="U421" s="72">
        <v>0</v>
      </c>
      <c r="V421" s="68"/>
      <c r="W421" s="28" t="str">
        <f t="shared" si="1691"/>
        <v>AUMENTA</v>
      </c>
      <c r="X421" s="37">
        <f t="shared" ref="X421" si="1834">+Y421+10</f>
        <v>84</v>
      </c>
      <c r="Y421" s="37">
        <f t="shared" ref="Y421" si="1835">+Z421+10</f>
        <v>74</v>
      </c>
      <c r="Z421" s="37">
        <f t="shared" ref="Z421" si="1836">+AA421+10</f>
        <v>64</v>
      </c>
      <c r="AA421" s="37">
        <f t="shared" ref="AA421" si="1837">+AB421+10</f>
        <v>54</v>
      </c>
      <c r="AB421" s="37">
        <f t="shared" si="1705"/>
        <v>44</v>
      </c>
      <c r="AC421" s="37">
        <f t="shared" si="1706"/>
        <v>34</v>
      </c>
      <c r="AD421" s="43">
        <v>1</v>
      </c>
      <c r="AE421" s="44">
        <f t="shared" si="1707"/>
        <v>34</v>
      </c>
      <c r="AF421" s="13">
        <f t="shared" si="1708"/>
        <v>39</v>
      </c>
      <c r="AG421" s="13">
        <f t="shared" si="1709"/>
        <v>44</v>
      </c>
      <c r="AH421" s="13">
        <f t="shared" si="1710"/>
        <v>49</v>
      </c>
      <c r="AI421" s="13">
        <f t="shared" si="1711"/>
        <v>59</v>
      </c>
      <c r="AJ421" s="13">
        <f t="shared" si="1712"/>
        <v>69</v>
      </c>
    </row>
    <row r="422" spans="1:36" ht="15" x14ac:dyDescent="0.25">
      <c r="A422" s="7">
        <f t="shared" si="1689"/>
        <v>42787</v>
      </c>
      <c r="B422" s="8" t="str">
        <f t="shared" si="1679"/>
        <v>mar</v>
      </c>
      <c r="C422" s="8">
        <f t="shared" si="1680"/>
        <v>8</v>
      </c>
      <c r="D422" s="8">
        <f t="shared" si="1681"/>
        <v>21</v>
      </c>
      <c r="E422" s="8">
        <f t="shared" si="1682"/>
        <v>2</v>
      </c>
      <c r="F422" s="9">
        <f t="shared" si="1683"/>
        <v>2017</v>
      </c>
      <c r="G422" s="7">
        <f t="shared" si="1753"/>
        <v>42423</v>
      </c>
      <c r="H422" s="8" t="str">
        <f t="shared" si="1674"/>
        <v>mar</v>
      </c>
      <c r="I422" s="57">
        <v>0</v>
      </c>
      <c r="J422" s="10">
        <v>36</v>
      </c>
      <c r="K422" s="33">
        <f t="shared" si="1696"/>
        <v>0</v>
      </c>
      <c r="L422" s="11">
        <f t="shared" si="1697"/>
        <v>0</v>
      </c>
      <c r="M422" s="7">
        <f t="shared" si="1698"/>
        <v>42787</v>
      </c>
      <c r="N422" s="8" t="str">
        <f t="shared" si="1690"/>
        <v>mar</v>
      </c>
      <c r="O422" s="77">
        <v>0</v>
      </c>
      <c r="P422" s="16">
        <v>36</v>
      </c>
      <c r="Q422" s="33">
        <f t="shared" si="1699"/>
        <v>0</v>
      </c>
      <c r="R422" s="11">
        <f t="shared" si="1700"/>
        <v>0</v>
      </c>
      <c r="S422" s="32" t="e">
        <f t="shared" si="1684"/>
        <v>#DIV/0!</v>
      </c>
      <c r="T422" s="62">
        <v>0</v>
      </c>
      <c r="U422" s="72">
        <v>0</v>
      </c>
      <c r="V422" s="68"/>
      <c r="W422" s="28" t="str">
        <f t="shared" si="1691"/>
        <v>AUMENTA</v>
      </c>
      <c r="X422" s="37">
        <f t="shared" ref="X422" si="1838">+Y422+10</f>
        <v>84</v>
      </c>
      <c r="Y422" s="37">
        <f t="shared" ref="Y422" si="1839">+Z422+10</f>
        <v>74</v>
      </c>
      <c r="Z422" s="37">
        <f t="shared" ref="Z422" si="1840">+AA422+10</f>
        <v>64</v>
      </c>
      <c r="AA422" s="37">
        <f t="shared" ref="AA422" si="1841">+AB422+10</f>
        <v>54</v>
      </c>
      <c r="AB422" s="37">
        <f t="shared" si="1705"/>
        <v>44</v>
      </c>
      <c r="AC422" s="37">
        <f t="shared" si="1706"/>
        <v>34</v>
      </c>
      <c r="AD422" s="43">
        <v>1</v>
      </c>
      <c r="AE422" s="44">
        <f t="shared" si="1707"/>
        <v>34</v>
      </c>
      <c r="AF422" s="13">
        <f t="shared" si="1708"/>
        <v>39</v>
      </c>
      <c r="AG422" s="13">
        <f t="shared" si="1709"/>
        <v>44</v>
      </c>
      <c r="AH422" s="13">
        <f t="shared" si="1710"/>
        <v>49</v>
      </c>
      <c r="AI422" s="13">
        <f t="shared" si="1711"/>
        <v>59</v>
      </c>
      <c r="AJ422" s="13">
        <f t="shared" si="1712"/>
        <v>69</v>
      </c>
    </row>
    <row r="423" spans="1:36" ht="15" x14ac:dyDescent="0.25">
      <c r="A423" s="7">
        <f t="shared" si="1689"/>
        <v>42788</v>
      </c>
      <c r="B423" s="8" t="str">
        <f t="shared" si="1679"/>
        <v>mer</v>
      </c>
      <c r="C423" s="8">
        <f t="shared" si="1680"/>
        <v>8</v>
      </c>
      <c r="D423" s="8">
        <f t="shared" si="1681"/>
        <v>22</v>
      </c>
      <c r="E423" s="8">
        <f t="shared" si="1682"/>
        <v>2</v>
      </c>
      <c r="F423" s="9">
        <f t="shared" si="1683"/>
        <v>2017</v>
      </c>
      <c r="G423" s="7">
        <f t="shared" si="1753"/>
        <v>42424</v>
      </c>
      <c r="H423" s="8" t="str">
        <f t="shared" si="1674"/>
        <v>mer</v>
      </c>
      <c r="I423" s="57">
        <v>0</v>
      </c>
      <c r="J423" s="10">
        <v>36</v>
      </c>
      <c r="K423" s="33">
        <f t="shared" si="1696"/>
        <v>0</v>
      </c>
      <c r="L423" s="11">
        <f t="shared" si="1697"/>
        <v>0</v>
      </c>
      <c r="M423" s="7">
        <f t="shared" si="1698"/>
        <v>42788</v>
      </c>
      <c r="N423" s="8" t="str">
        <f t="shared" si="1690"/>
        <v>mer</v>
      </c>
      <c r="O423" s="77">
        <v>0</v>
      </c>
      <c r="P423" s="16">
        <v>36</v>
      </c>
      <c r="Q423" s="33">
        <f t="shared" si="1699"/>
        <v>0</v>
      </c>
      <c r="R423" s="11">
        <f t="shared" si="1700"/>
        <v>0</v>
      </c>
      <c r="S423" s="32" t="e">
        <f t="shared" si="1684"/>
        <v>#DIV/0!</v>
      </c>
      <c r="T423" s="62">
        <v>0</v>
      </c>
      <c r="U423" s="72">
        <v>0</v>
      </c>
      <c r="V423" s="68"/>
      <c r="W423" s="28" t="str">
        <f t="shared" si="1691"/>
        <v>AUMENTA</v>
      </c>
      <c r="X423" s="37">
        <f t="shared" ref="X423" si="1842">+Y423+10</f>
        <v>84</v>
      </c>
      <c r="Y423" s="37">
        <f t="shared" ref="Y423" si="1843">+Z423+10</f>
        <v>74</v>
      </c>
      <c r="Z423" s="37">
        <f t="shared" ref="Z423" si="1844">+AA423+10</f>
        <v>64</v>
      </c>
      <c r="AA423" s="37">
        <f t="shared" ref="AA423" si="1845">+AB423+10</f>
        <v>54</v>
      </c>
      <c r="AB423" s="37">
        <f t="shared" si="1705"/>
        <v>44</v>
      </c>
      <c r="AC423" s="37">
        <f t="shared" si="1706"/>
        <v>34</v>
      </c>
      <c r="AD423" s="43">
        <v>1</v>
      </c>
      <c r="AE423" s="44">
        <f t="shared" si="1707"/>
        <v>34</v>
      </c>
      <c r="AF423" s="13">
        <f t="shared" si="1708"/>
        <v>39</v>
      </c>
      <c r="AG423" s="13">
        <f t="shared" si="1709"/>
        <v>44</v>
      </c>
      <c r="AH423" s="13">
        <f t="shared" si="1710"/>
        <v>49</v>
      </c>
      <c r="AI423" s="13">
        <f t="shared" si="1711"/>
        <v>59</v>
      </c>
      <c r="AJ423" s="13">
        <f t="shared" si="1712"/>
        <v>69</v>
      </c>
    </row>
    <row r="424" spans="1:36" ht="15" x14ac:dyDescent="0.25">
      <c r="A424" s="7">
        <f t="shared" si="1689"/>
        <v>42789</v>
      </c>
      <c r="B424" s="8" t="str">
        <f t="shared" si="1679"/>
        <v>gio</v>
      </c>
      <c r="C424" s="8">
        <f t="shared" si="1680"/>
        <v>8</v>
      </c>
      <c r="D424" s="8">
        <f t="shared" si="1681"/>
        <v>23</v>
      </c>
      <c r="E424" s="8">
        <f t="shared" si="1682"/>
        <v>2</v>
      </c>
      <c r="F424" s="9">
        <f t="shared" si="1683"/>
        <v>2017</v>
      </c>
      <c r="G424" s="7">
        <f t="shared" si="1753"/>
        <v>42425</v>
      </c>
      <c r="H424" s="8" t="str">
        <f t="shared" si="1674"/>
        <v>gio</v>
      </c>
      <c r="I424" s="57">
        <v>0</v>
      </c>
      <c r="J424" s="10">
        <v>36</v>
      </c>
      <c r="K424" s="33">
        <f t="shared" si="1696"/>
        <v>0</v>
      </c>
      <c r="L424" s="11">
        <f t="shared" si="1697"/>
        <v>0</v>
      </c>
      <c r="M424" s="7">
        <f t="shared" si="1698"/>
        <v>42789</v>
      </c>
      <c r="N424" s="8" t="str">
        <f t="shared" si="1690"/>
        <v>gio</v>
      </c>
      <c r="O424" s="77">
        <v>0</v>
      </c>
      <c r="P424" s="16">
        <v>36</v>
      </c>
      <c r="Q424" s="33">
        <f t="shared" si="1699"/>
        <v>0</v>
      </c>
      <c r="R424" s="11">
        <f t="shared" si="1700"/>
        <v>0</v>
      </c>
      <c r="S424" s="32" t="e">
        <f t="shared" si="1684"/>
        <v>#DIV/0!</v>
      </c>
      <c r="T424" s="62">
        <v>0</v>
      </c>
      <c r="U424" s="72">
        <v>0</v>
      </c>
      <c r="V424" s="68"/>
      <c r="W424" s="28" t="str">
        <f t="shared" si="1691"/>
        <v>AUMENTA</v>
      </c>
      <c r="X424" s="37">
        <f t="shared" ref="X424" si="1846">+Y424+10</f>
        <v>84</v>
      </c>
      <c r="Y424" s="37">
        <f t="shared" ref="Y424" si="1847">+Z424+10</f>
        <v>74</v>
      </c>
      <c r="Z424" s="37">
        <f t="shared" ref="Z424" si="1848">+AA424+10</f>
        <v>64</v>
      </c>
      <c r="AA424" s="37">
        <f t="shared" ref="AA424" si="1849">+AB424+10</f>
        <v>54</v>
      </c>
      <c r="AB424" s="37">
        <f t="shared" si="1705"/>
        <v>44</v>
      </c>
      <c r="AC424" s="37">
        <f t="shared" si="1706"/>
        <v>34</v>
      </c>
      <c r="AD424" s="43">
        <v>1</v>
      </c>
      <c r="AE424" s="44">
        <f t="shared" si="1707"/>
        <v>34</v>
      </c>
      <c r="AF424" s="13">
        <f t="shared" si="1708"/>
        <v>39</v>
      </c>
      <c r="AG424" s="13">
        <f t="shared" si="1709"/>
        <v>44</v>
      </c>
      <c r="AH424" s="13">
        <f t="shared" si="1710"/>
        <v>49</v>
      </c>
      <c r="AI424" s="13">
        <f t="shared" si="1711"/>
        <v>59</v>
      </c>
      <c r="AJ424" s="13">
        <f t="shared" si="1712"/>
        <v>69</v>
      </c>
    </row>
    <row r="425" spans="1:36" ht="15" x14ac:dyDescent="0.25">
      <c r="A425" s="7">
        <f t="shared" si="1689"/>
        <v>42790</v>
      </c>
      <c r="B425" s="8" t="str">
        <f t="shared" si="1679"/>
        <v>ven</v>
      </c>
      <c r="C425" s="8">
        <f t="shared" si="1680"/>
        <v>8</v>
      </c>
      <c r="D425" s="8">
        <f t="shared" si="1681"/>
        <v>24</v>
      </c>
      <c r="E425" s="8">
        <f t="shared" si="1682"/>
        <v>2</v>
      </c>
      <c r="F425" s="9">
        <f t="shared" si="1683"/>
        <v>2017</v>
      </c>
      <c r="G425" s="7">
        <f t="shared" si="1753"/>
        <v>42426</v>
      </c>
      <c r="H425" s="8" t="str">
        <f t="shared" si="1674"/>
        <v>ven</v>
      </c>
      <c r="I425" s="57">
        <v>0</v>
      </c>
      <c r="J425" s="10">
        <v>36</v>
      </c>
      <c r="K425" s="33">
        <f t="shared" si="1696"/>
        <v>0</v>
      </c>
      <c r="L425" s="11">
        <f t="shared" si="1697"/>
        <v>0</v>
      </c>
      <c r="M425" s="7">
        <f t="shared" si="1698"/>
        <v>42790</v>
      </c>
      <c r="N425" s="8" t="str">
        <f t="shared" si="1690"/>
        <v>ven</v>
      </c>
      <c r="O425" s="77">
        <v>0</v>
      </c>
      <c r="P425" s="16">
        <v>36</v>
      </c>
      <c r="Q425" s="33">
        <f t="shared" si="1699"/>
        <v>0</v>
      </c>
      <c r="R425" s="11">
        <f t="shared" si="1700"/>
        <v>0</v>
      </c>
      <c r="S425" s="32" t="e">
        <f t="shared" si="1684"/>
        <v>#DIV/0!</v>
      </c>
      <c r="T425" s="62">
        <v>0</v>
      </c>
      <c r="U425" s="72">
        <v>0</v>
      </c>
      <c r="V425" s="68"/>
      <c r="W425" s="28" t="str">
        <f t="shared" si="1691"/>
        <v>AUMENTA</v>
      </c>
      <c r="X425" s="37">
        <f t="shared" ref="X425" si="1850">+Y425+10</f>
        <v>84</v>
      </c>
      <c r="Y425" s="37">
        <f t="shared" ref="Y425" si="1851">+Z425+10</f>
        <v>74</v>
      </c>
      <c r="Z425" s="37">
        <f t="shared" ref="Z425" si="1852">+AA425+10</f>
        <v>64</v>
      </c>
      <c r="AA425" s="37">
        <f t="shared" ref="AA425" si="1853">+AB425+10</f>
        <v>54</v>
      </c>
      <c r="AB425" s="37">
        <f t="shared" si="1705"/>
        <v>44</v>
      </c>
      <c r="AC425" s="37">
        <f t="shared" si="1706"/>
        <v>34</v>
      </c>
      <c r="AD425" s="43">
        <v>1</v>
      </c>
      <c r="AE425" s="44">
        <f t="shared" si="1707"/>
        <v>34</v>
      </c>
      <c r="AF425" s="13">
        <f t="shared" si="1708"/>
        <v>39</v>
      </c>
      <c r="AG425" s="13">
        <f t="shared" si="1709"/>
        <v>44</v>
      </c>
      <c r="AH425" s="13">
        <f t="shared" si="1710"/>
        <v>49</v>
      </c>
      <c r="AI425" s="13">
        <f t="shared" si="1711"/>
        <v>59</v>
      </c>
      <c r="AJ425" s="13">
        <f t="shared" si="1712"/>
        <v>69</v>
      </c>
    </row>
    <row r="426" spans="1:36" ht="15" x14ac:dyDescent="0.25">
      <c r="A426" s="7">
        <f t="shared" si="1689"/>
        <v>42791</v>
      </c>
      <c r="B426" s="8" t="str">
        <f t="shared" si="1679"/>
        <v>sab</v>
      </c>
      <c r="C426" s="8">
        <f t="shared" si="1680"/>
        <v>8</v>
      </c>
      <c r="D426" s="8">
        <f t="shared" si="1681"/>
        <v>25</v>
      </c>
      <c r="E426" s="8">
        <f t="shared" si="1682"/>
        <v>2</v>
      </c>
      <c r="F426" s="9">
        <f t="shared" si="1683"/>
        <v>2017</v>
      </c>
      <c r="G426" s="7">
        <f t="shared" si="1753"/>
        <v>42427</v>
      </c>
      <c r="H426" s="8" t="str">
        <f t="shared" si="1674"/>
        <v>sab</v>
      </c>
      <c r="I426" s="57">
        <v>0</v>
      </c>
      <c r="J426" s="10">
        <v>36</v>
      </c>
      <c r="K426" s="33">
        <f t="shared" si="1696"/>
        <v>0</v>
      </c>
      <c r="L426" s="11">
        <f t="shared" si="1697"/>
        <v>0</v>
      </c>
      <c r="M426" s="7">
        <f t="shared" si="1698"/>
        <v>42791</v>
      </c>
      <c r="N426" s="8" t="str">
        <f t="shared" si="1690"/>
        <v>sab</v>
      </c>
      <c r="O426" s="77">
        <v>0</v>
      </c>
      <c r="P426" s="16">
        <v>36</v>
      </c>
      <c r="Q426" s="33">
        <f t="shared" si="1699"/>
        <v>0</v>
      </c>
      <c r="R426" s="11">
        <f t="shared" si="1700"/>
        <v>0</v>
      </c>
      <c r="S426" s="32" t="e">
        <f t="shared" si="1684"/>
        <v>#DIV/0!</v>
      </c>
      <c r="T426" s="62">
        <v>0</v>
      </c>
      <c r="U426" s="72">
        <v>0</v>
      </c>
      <c r="V426" s="68"/>
      <c r="W426" s="28" t="str">
        <f t="shared" si="1691"/>
        <v>AUMENTA</v>
      </c>
      <c r="X426" s="37">
        <f t="shared" ref="X426" si="1854">+Y426+10</f>
        <v>84</v>
      </c>
      <c r="Y426" s="37">
        <f t="shared" ref="Y426" si="1855">+Z426+10</f>
        <v>74</v>
      </c>
      <c r="Z426" s="37">
        <f t="shared" ref="Z426" si="1856">+AA426+10</f>
        <v>64</v>
      </c>
      <c r="AA426" s="37">
        <f t="shared" ref="AA426" si="1857">+AB426+10</f>
        <v>54</v>
      </c>
      <c r="AB426" s="37">
        <f t="shared" si="1705"/>
        <v>44</v>
      </c>
      <c r="AC426" s="37">
        <f t="shared" si="1706"/>
        <v>34</v>
      </c>
      <c r="AD426" s="43">
        <v>1</v>
      </c>
      <c r="AE426" s="44">
        <f t="shared" si="1707"/>
        <v>34</v>
      </c>
      <c r="AF426" s="13">
        <f t="shared" si="1708"/>
        <v>39</v>
      </c>
      <c r="AG426" s="13">
        <f t="shared" si="1709"/>
        <v>44</v>
      </c>
      <c r="AH426" s="13">
        <f t="shared" si="1710"/>
        <v>49</v>
      </c>
      <c r="AI426" s="13">
        <f t="shared" si="1711"/>
        <v>59</v>
      </c>
      <c r="AJ426" s="13">
        <f t="shared" si="1712"/>
        <v>69</v>
      </c>
    </row>
    <row r="427" spans="1:36" ht="15" x14ac:dyDescent="0.25">
      <c r="A427" s="7">
        <f t="shared" si="1689"/>
        <v>42792</v>
      </c>
      <c r="B427" s="8" t="str">
        <f t="shared" si="1679"/>
        <v>dom</v>
      </c>
      <c r="C427" s="8">
        <f t="shared" si="1680"/>
        <v>8</v>
      </c>
      <c r="D427" s="8">
        <f t="shared" si="1681"/>
        <v>26</v>
      </c>
      <c r="E427" s="8">
        <f t="shared" si="1682"/>
        <v>2</v>
      </c>
      <c r="F427" s="9">
        <f t="shared" si="1683"/>
        <v>2017</v>
      </c>
      <c r="G427" s="7">
        <f t="shared" si="1753"/>
        <v>42428</v>
      </c>
      <c r="H427" s="8" t="str">
        <f t="shared" si="1674"/>
        <v>dom</v>
      </c>
      <c r="I427" s="57">
        <v>0</v>
      </c>
      <c r="J427" s="10">
        <v>36</v>
      </c>
      <c r="K427" s="33">
        <f t="shared" si="1696"/>
        <v>0</v>
      </c>
      <c r="L427" s="11">
        <f t="shared" si="1697"/>
        <v>0</v>
      </c>
      <c r="M427" s="7">
        <f t="shared" si="1698"/>
        <v>42792</v>
      </c>
      <c r="N427" s="8" t="str">
        <f t="shared" si="1690"/>
        <v>dom</v>
      </c>
      <c r="O427" s="77">
        <v>0</v>
      </c>
      <c r="P427" s="16">
        <v>36</v>
      </c>
      <c r="Q427" s="33">
        <f t="shared" si="1699"/>
        <v>0</v>
      </c>
      <c r="R427" s="11">
        <f t="shared" si="1700"/>
        <v>0</v>
      </c>
      <c r="S427" s="32" t="e">
        <f t="shared" si="1684"/>
        <v>#DIV/0!</v>
      </c>
      <c r="T427" s="62">
        <v>0</v>
      </c>
      <c r="U427" s="72">
        <v>0</v>
      </c>
      <c r="V427" s="68"/>
      <c r="W427" s="28" t="str">
        <f t="shared" si="1691"/>
        <v>AUMENTA</v>
      </c>
      <c r="X427" s="37">
        <f t="shared" ref="X427" si="1858">+Y427+10</f>
        <v>84</v>
      </c>
      <c r="Y427" s="37">
        <f t="shared" ref="Y427" si="1859">+Z427+10</f>
        <v>74</v>
      </c>
      <c r="Z427" s="37">
        <f t="shared" ref="Z427" si="1860">+AA427+10</f>
        <v>64</v>
      </c>
      <c r="AA427" s="37">
        <f t="shared" ref="AA427" si="1861">+AB427+10</f>
        <v>54</v>
      </c>
      <c r="AB427" s="37">
        <f t="shared" si="1705"/>
        <v>44</v>
      </c>
      <c r="AC427" s="37">
        <f t="shared" si="1706"/>
        <v>34</v>
      </c>
      <c r="AD427" s="43">
        <v>1</v>
      </c>
      <c r="AE427" s="44">
        <f t="shared" si="1707"/>
        <v>34</v>
      </c>
      <c r="AF427" s="13">
        <f t="shared" si="1708"/>
        <v>39</v>
      </c>
      <c r="AG427" s="13">
        <f t="shared" si="1709"/>
        <v>44</v>
      </c>
      <c r="AH427" s="13">
        <f t="shared" si="1710"/>
        <v>49</v>
      </c>
      <c r="AI427" s="13">
        <f t="shared" si="1711"/>
        <v>59</v>
      </c>
      <c r="AJ427" s="13">
        <f t="shared" si="1712"/>
        <v>69</v>
      </c>
    </row>
    <row r="428" spans="1:36" ht="15" x14ac:dyDescent="0.25">
      <c r="A428" s="7">
        <f t="shared" si="1689"/>
        <v>42793</v>
      </c>
      <c r="B428" s="8" t="str">
        <f t="shared" si="1679"/>
        <v>lun</v>
      </c>
      <c r="C428" s="8">
        <f t="shared" si="1680"/>
        <v>9</v>
      </c>
      <c r="D428" s="8">
        <f t="shared" si="1681"/>
        <v>27</v>
      </c>
      <c r="E428" s="8">
        <f t="shared" si="1682"/>
        <v>2</v>
      </c>
      <c r="F428" s="9">
        <f t="shared" si="1683"/>
        <v>2017</v>
      </c>
      <c r="G428" s="7">
        <f t="shared" si="1753"/>
        <v>42429</v>
      </c>
      <c r="H428" s="8" t="str">
        <f t="shared" si="1674"/>
        <v>lun</v>
      </c>
      <c r="I428" s="57">
        <v>0</v>
      </c>
      <c r="J428" s="10">
        <v>36</v>
      </c>
      <c r="K428" s="33">
        <f t="shared" si="1696"/>
        <v>0</v>
      </c>
      <c r="L428" s="11">
        <f t="shared" si="1697"/>
        <v>0</v>
      </c>
      <c r="M428" s="7">
        <f t="shared" si="1698"/>
        <v>42793</v>
      </c>
      <c r="N428" s="8" t="str">
        <f t="shared" si="1690"/>
        <v>lun</v>
      </c>
      <c r="O428" s="77">
        <v>0</v>
      </c>
      <c r="P428" s="16">
        <v>36</v>
      </c>
      <c r="Q428" s="33">
        <f t="shared" si="1699"/>
        <v>0</v>
      </c>
      <c r="R428" s="11">
        <f t="shared" si="1700"/>
        <v>0</v>
      </c>
      <c r="S428" s="32" t="e">
        <f t="shared" si="1684"/>
        <v>#DIV/0!</v>
      </c>
      <c r="T428" s="62">
        <v>0</v>
      </c>
      <c r="U428" s="72">
        <v>0</v>
      </c>
      <c r="V428" s="68"/>
      <c r="W428" s="28" t="str">
        <f t="shared" si="1691"/>
        <v>AUMENTA</v>
      </c>
      <c r="X428" s="37">
        <f t="shared" ref="X428" si="1862">+Y428+10</f>
        <v>84</v>
      </c>
      <c r="Y428" s="37">
        <f t="shared" ref="Y428" si="1863">+Z428+10</f>
        <v>74</v>
      </c>
      <c r="Z428" s="37">
        <f t="shared" ref="Z428" si="1864">+AA428+10</f>
        <v>64</v>
      </c>
      <c r="AA428" s="37">
        <f t="shared" ref="AA428" si="1865">+AB428+10</f>
        <v>54</v>
      </c>
      <c r="AB428" s="37">
        <f t="shared" si="1705"/>
        <v>44</v>
      </c>
      <c r="AC428" s="37">
        <f t="shared" si="1706"/>
        <v>34</v>
      </c>
      <c r="AD428" s="43">
        <v>1</v>
      </c>
      <c r="AE428" s="44">
        <f t="shared" si="1707"/>
        <v>34</v>
      </c>
      <c r="AF428" s="13">
        <f t="shared" si="1708"/>
        <v>39</v>
      </c>
      <c r="AG428" s="13">
        <f t="shared" si="1709"/>
        <v>44</v>
      </c>
      <c r="AH428" s="13">
        <f t="shared" si="1710"/>
        <v>49</v>
      </c>
      <c r="AI428" s="13">
        <f t="shared" si="1711"/>
        <v>59</v>
      </c>
      <c r="AJ428" s="13">
        <f t="shared" si="1712"/>
        <v>69</v>
      </c>
    </row>
    <row r="429" spans="1:36" ht="15" x14ac:dyDescent="0.25">
      <c r="A429" s="7">
        <f t="shared" si="1689"/>
        <v>42794</v>
      </c>
      <c r="B429" s="8" t="str">
        <f t="shared" si="1679"/>
        <v>mar</v>
      </c>
      <c r="C429" s="8">
        <f t="shared" si="1680"/>
        <v>9</v>
      </c>
      <c r="D429" s="8">
        <f t="shared" si="1681"/>
        <v>28</v>
      </c>
      <c r="E429" s="8">
        <f t="shared" si="1682"/>
        <v>2</v>
      </c>
      <c r="F429" s="9">
        <f t="shared" si="1683"/>
        <v>2017</v>
      </c>
      <c r="G429" s="7">
        <f t="shared" si="1753"/>
        <v>42431</v>
      </c>
      <c r="H429" s="8" t="str">
        <f t="shared" si="1674"/>
        <v>mer</v>
      </c>
      <c r="I429" s="57">
        <v>0</v>
      </c>
      <c r="J429" s="10">
        <v>36</v>
      </c>
      <c r="K429" s="33">
        <f t="shared" si="1696"/>
        <v>0</v>
      </c>
      <c r="L429" s="11">
        <f t="shared" si="1697"/>
        <v>0</v>
      </c>
      <c r="M429" s="7">
        <f t="shared" si="1698"/>
        <v>42794</v>
      </c>
      <c r="N429" s="8" t="str">
        <f t="shared" si="1690"/>
        <v>mar</v>
      </c>
      <c r="O429" s="77">
        <v>0</v>
      </c>
      <c r="P429" s="16">
        <v>36</v>
      </c>
      <c r="Q429" s="33">
        <f t="shared" si="1699"/>
        <v>0</v>
      </c>
      <c r="R429" s="11">
        <f t="shared" si="1700"/>
        <v>0</v>
      </c>
      <c r="S429" s="32" t="e">
        <f t="shared" si="1684"/>
        <v>#DIV/0!</v>
      </c>
      <c r="T429" s="62">
        <v>0</v>
      </c>
      <c r="U429" s="72">
        <v>0</v>
      </c>
      <c r="V429" s="68"/>
      <c r="W429" s="28" t="str">
        <f t="shared" si="1691"/>
        <v>AUMENTA</v>
      </c>
      <c r="X429" s="37">
        <f t="shared" ref="X429" si="1866">+Y429+10</f>
        <v>84</v>
      </c>
      <c r="Y429" s="37">
        <f t="shared" ref="Y429" si="1867">+Z429+10</f>
        <v>74</v>
      </c>
      <c r="Z429" s="37">
        <f t="shared" ref="Z429" si="1868">+AA429+10</f>
        <v>64</v>
      </c>
      <c r="AA429" s="37">
        <f t="shared" ref="AA429" si="1869">+AB429+10</f>
        <v>54</v>
      </c>
      <c r="AB429" s="37">
        <f t="shared" si="1705"/>
        <v>44</v>
      </c>
      <c r="AC429" s="37">
        <f t="shared" si="1706"/>
        <v>34</v>
      </c>
      <c r="AD429" s="43">
        <v>1</v>
      </c>
      <c r="AE429" s="44">
        <f t="shared" si="1707"/>
        <v>34</v>
      </c>
      <c r="AF429" s="13">
        <f t="shared" si="1708"/>
        <v>39</v>
      </c>
      <c r="AG429" s="13">
        <f t="shared" si="1709"/>
        <v>44</v>
      </c>
      <c r="AH429" s="13">
        <f t="shared" si="1710"/>
        <v>49</v>
      </c>
      <c r="AI429" s="13">
        <f t="shared" si="1711"/>
        <v>59</v>
      </c>
      <c r="AJ429" s="13">
        <f t="shared" si="1712"/>
        <v>69</v>
      </c>
    </row>
    <row r="430" spans="1:36" ht="15" x14ac:dyDescent="0.25">
      <c r="A430" s="7">
        <f t="shared" si="1689"/>
        <v>42795</v>
      </c>
      <c r="B430" s="8" t="str">
        <f t="shared" si="1679"/>
        <v>mer</v>
      </c>
      <c r="C430" s="8">
        <f t="shared" si="1680"/>
        <v>9</v>
      </c>
      <c r="D430" s="8">
        <f t="shared" si="1681"/>
        <v>1</v>
      </c>
      <c r="E430" s="8">
        <f t="shared" si="1682"/>
        <v>3</v>
      </c>
      <c r="F430" s="9">
        <f t="shared" si="1683"/>
        <v>2017</v>
      </c>
      <c r="G430" s="7">
        <f t="shared" si="1753"/>
        <v>42432</v>
      </c>
      <c r="H430" s="8" t="str">
        <f t="shared" si="1674"/>
        <v>gio</v>
      </c>
      <c r="I430" s="57">
        <v>0</v>
      </c>
      <c r="J430" s="10">
        <v>36</v>
      </c>
      <c r="K430" s="33">
        <f t="shared" si="1696"/>
        <v>0</v>
      </c>
      <c r="L430" s="11">
        <f t="shared" si="1697"/>
        <v>0</v>
      </c>
      <c r="M430" s="7">
        <f t="shared" si="1698"/>
        <v>42795</v>
      </c>
      <c r="N430" s="8" t="str">
        <f t="shared" si="1690"/>
        <v>mer</v>
      </c>
      <c r="O430" s="77">
        <v>0</v>
      </c>
      <c r="P430" s="16">
        <v>36</v>
      </c>
      <c r="Q430" s="33">
        <f t="shared" si="1699"/>
        <v>0</v>
      </c>
      <c r="R430" s="11">
        <f t="shared" si="1700"/>
        <v>0</v>
      </c>
      <c r="S430" s="32" t="e">
        <f t="shared" si="1684"/>
        <v>#DIV/0!</v>
      </c>
      <c r="T430" s="62">
        <v>0</v>
      </c>
      <c r="U430" s="72">
        <v>0</v>
      </c>
      <c r="V430" s="68"/>
      <c r="W430" s="28" t="str">
        <f t="shared" si="1691"/>
        <v>AUMENTA</v>
      </c>
      <c r="X430" s="37">
        <f t="shared" ref="X430" si="1870">+Y430+10</f>
        <v>84</v>
      </c>
      <c r="Y430" s="37">
        <f t="shared" ref="Y430" si="1871">+Z430+10</f>
        <v>74</v>
      </c>
      <c r="Z430" s="37">
        <f t="shared" ref="Z430" si="1872">+AA430+10</f>
        <v>64</v>
      </c>
      <c r="AA430" s="37">
        <f t="shared" ref="AA430" si="1873">+AB430+10</f>
        <v>54</v>
      </c>
      <c r="AB430" s="37">
        <f t="shared" si="1705"/>
        <v>44</v>
      </c>
      <c r="AC430" s="37">
        <f t="shared" si="1706"/>
        <v>34</v>
      </c>
      <c r="AD430" s="43">
        <v>1</v>
      </c>
      <c r="AE430" s="44">
        <f t="shared" si="1707"/>
        <v>34</v>
      </c>
      <c r="AF430" s="13">
        <f t="shared" si="1708"/>
        <v>39</v>
      </c>
      <c r="AG430" s="13">
        <f t="shared" si="1709"/>
        <v>44</v>
      </c>
      <c r="AH430" s="13">
        <f t="shared" si="1710"/>
        <v>49</v>
      </c>
      <c r="AI430" s="13">
        <f t="shared" si="1711"/>
        <v>59</v>
      </c>
      <c r="AJ430" s="13">
        <f t="shared" si="1712"/>
        <v>69</v>
      </c>
    </row>
    <row r="431" spans="1:36" ht="15" x14ac:dyDescent="0.25">
      <c r="A431" s="7">
        <f t="shared" si="1689"/>
        <v>42796</v>
      </c>
      <c r="B431" s="8" t="str">
        <f t="shared" si="1679"/>
        <v>gio</v>
      </c>
      <c r="C431" s="8">
        <f t="shared" si="1680"/>
        <v>9</v>
      </c>
      <c r="D431" s="8">
        <f t="shared" si="1681"/>
        <v>2</v>
      </c>
      <c r="E431" s="8">
        <f t="shared" si="1682"/>
        <v>3</v>
      </c>
      <c r="F431" s="9">
        <f t="shared" si="1683"/>
        <v>2017</v>
      </c>
      <c r="G431" s="7">
        <f t="shared" si="1753"/>
        <v>42433</v>
      </c>
      <c r="H431" s="8" t="str">
        <f t="shared" si="1674"/>
        <v>ven</v>
      </c>
      <c r="I431" s="57">
        <v>0</v>
      </c>
      <c r="J431" s="10">
        <v>36</v>
      </c>
      <c r="K431" s="33">
        <f t="shared" si="1696"/>
        <v>0</v>
      </c>
      <c r="L431" s="11">
        <f t="shared" si="1697"/>
        <v>0</v>
      </c>
      <c r="M431" s="7">
        <f t="shared" si="1698"/>
        <v>42796</v>
      </c>
      <c r="N431" s="8" t="str">
        <f t="shared" si="1690"/>
        <v>gio</v>
      </c>
      <c r="O431" s="77">
        <v>0</v>
      </c>
      <c r="P431" s="16">
        <v>36</v>
      </c>
      <c r="Q431" s="33">
        <f t="shared" si="1699"/>
        <v>0</v>
      </c>
      <c r="R431" s="11">
        <f t="shared" si="1700"/>
        <v>0</v>
      </c>
      <c r="S431" s="32" t="e">
        <f t="shared" si="1684"/>
        <v>#DIV/0!</v>
      </c>
      <c r="T431" s="62">
        <v>0</v>
      </c>
      <c r="U431" s="72">
        <v>0</v>
      </c>
      <c r="V431" s="68"/>
      <c r="W431" s="28" t="str">
        <f t="shared" si="1691"/>
        <v>AUMENTA</v>
      </c>
      <c r="X431" s="37">
        <f t="shared" ref="X431" si="1874">+Y431+10</f>
        <v>84</v>
      </c>
      <c r="Y431" s="37">
        <f t="shared" ref="Y431" si="1875">+Z431+10</f>
        <v>74</v>
      </c>
      <c r="Z431" s="37">
        <f t="shared" ref="Z431" si="1876">+AA431+10</f>
        <v>64</v>
      </c>
      <c r="AA431" s="37">
        <f t="shared" ref="AA431" si="1877">+AB431+10</f>
        <v>54</v>
      </c>
      <c r="AB431" s="37">
        <f t="shared" si="1705"/>
        <v>44</v>
      </c>
      <c r="AC431" s="37">
        <f t="shared" si="1706"/>
        <v>34</v>
      </c>
      <c r="AD431" s="43">
        <v>1</v>
      </c>
      <c r="AE431" s="44">
        <f t="shared" si="1707"/>
        <v>34</v>
      </c>
      <c r="AF431" s="13">
        <f t="shared" si="1708"/>
        <v>39</v>
      </c>
      <c r="AG431" s="13">
        <f t="shared" si="1709"/>
        <v>44</v>
      </c>
      <c r="AH431" s="13">
        <f t="shared" si="1710"/>
        <v>49</v>
      </c>
      <c r="AI431" s="13">
        <f t="shared" si="1711"/>
        <v>59</v>
      </c>
      <c r="AJ431" s="13">
        <f t="shared" si="1712"/>
        <v>69</v>
      </c>
    </row>
    <row r="432" spans="1:36" ht="15" x14ac:dyDescent="0.25">
      <c r="A432" s="7">
        <f t="shared" si="1689"/>
        <v>42797</v>
      </c>
      <c r="B432" s="8" t="str">
        <f t="shared" si="1679"/>
        <v>ven</v>
      </c>
      <c r="C432" s="8">
        <f t="shared" si="1680"/>
        <v>9</v>
      </c>
      <c r="D432" s="8">
        <f t="shared" si="1681"/>
        <v>3</v>
      </c>
      <c r="E432" s="8">
        <f t="shared" si="1682"/>
        <v>3</v>
      </c>
      <c r="F432" s="9">
        <f t="shared" si="1683"/>
        <v>2017</v>
      </c>
      <c r="G432" s="7">
        <f t="shared" si="1753"/>
        <v>42434</v>
      </c>
      <c r="H432" s="8" t="str">
        <f t="shared" si="1674"/>
        <v>sab</v>
      </c>
      <c r="I432" s="57">
        <v>0</v>
      </c>
      <c r="J432" s="10">
        <v>36</v>
      </c>
      <c r="K432" s="33">
        <f t="shared" si="1696"/>
        <v>0</v>
      </c>
      <c r="L432" s="11">
        <f t="shared" si="1697"/>
        <v>0</v>
      </c>
      <c r="M432" s="7">
        <f t="shared" si="1698"/>
        <v>42797</v>
      </c>
      <c r="N432" s="8" t="str">
        <f t="shared" si="1690"/>
        <v>ven</v>
      </c>
      <c r="O432" s="77">
        <v>0</v>
      </c>
      <c r="P432" s="16">
        <v>36</v>
      </c>
      <c r="Q432" s="33">
        <f t="shared" si="1699"/>
        <v>0</v>
      </c>
      <c r="R432" s="11">
        <f t="shared" si="1700"/>
        <v>0</v>
      </c>
      <c r="S432" s="32" t="e">
        <f t="shared" si="1684"/>
        <v>#DIV/0!</v>
      </c>
      <c r="T432" s="62">
        <v>0</v>
      </c>
      <c r="U432" s="72">
        <v>0</v>
      </c>
      <c r="V432" s="68"/>
      <c r="W432" s="28" t="str">
        <f t="shared" si="1691"/>
        <v>AUMENTA</v>
      </c>
      <c r="X432" s="37">
        <f t="shared" ref="X432" si="1878">+Y432+10</f>
        <v>84</v>
      </c>
      <c r="Y432" s="37">
        <f t="shared" ref="Y432" si="1879">+Z432+10</f>
        <v>74</v>
      </c>
      <c r="Z432" s="37">
        <f t="shared" ref="Z432" si="1880">+AA432+10</f>
        <v>64</v>
      </c>
      <c r="AA432" s="37">
        <f t="shared" ref="AA432" si="1881">+AB432+10</f>
        <v>54</v>
      </c>
      <c r="AB432" s="37">
        <f t="shared" si="1705"/>
        <v>44</v>
      </c>
      <c r="AC432" s="37">
        <f t="shared" si="1706"/>
        <v>34</v>
      </c>
      <c r="AD432" s="43">
        <v>1</v>
      </c>
      <c r="AE432" s="44">
        <f t="shared" si="1707"/>
        <v>34</v>
      </c>
      <c r="AF432" s="13">
        <f t="shared" si="1708"/>
        <v>39</v>
      </c>
      <c r="AG432" s="13">
        <f t="shared" si="1709"/>
        <v>44</v>
      </c>
      <c r="AH432" s="13">
        <f t="shared" si="1710"/>
        <v>49</v>
      </c>
      <c r="AI432" s="13">
        <f t="shared" si="1711"/>
        <v>59</v>
      </c>
      <c r="AJ432" s="13">
        <f t="shared" si="1712"/>
        <v>69</v>
      </c>
    </row>
    <row r="433" spans="1:36" ht="15" x14ac:dyDescent="0.25">
      <c r="A433" s="7">
        <f t="shared" si="1689"/>
        <v>42798</v>
      </c>
      <c r="B433" s="8" t="str">
        <f t="shared" si="1679"/>
        <v>sab</v>
      </c>
      <c r="C433" s="8">
        <f t="shared" si="1680"/>
        <v>9</v>
      </c>
      <c r="D433" s="8">
        <f t="shared" si="1681"/>
        <v>4</v>
      </c>
      <c r="E433" s="8">
        <f t="shared" si="1682"/>
        <v>3</v>
      </c>
      <c r="F433" s="9">
        <f t="shared" si="1683"/>
        <v>2017</v>
      </c>
      <c r="G433" s="7">
        <f t="shared" ref="G433:G453" si="1882">DATE(F434-1,E434,D434+1)</f>
        <v>42435</v>
      </c>
      <c r="H433" s="8" t="str">
        <f t="shared" si="1674"/>
        <v>dom</v>
      </c>
      <c r="I433" s="57">
        <v>0</v>
      </c>
      <c r="J433" s="10">
        <v>36</v>
      </c>
      <c r="K433" s="33">
        <f t="shared" si="1696"/>
        <v>0</v>
      </c>
      <c r="L433" s="11">
        <f t="shared" si="1697"/>
        <v>0</v>
      </c>
      <c r="M433" s="7">
        <f t="shared" si="1698"/>
        <v>42798</v>
      </c>
      <c r="N433" s="8" t="str">
        <f t="shared" si="1690"/>
        <v>sab</v>
      </c>
      <c r="O433" s="77">
        <v>0</v>
      </c>
      <c r="P433" s="16">
        <v>36</v>
      </c>
      <c r="Q433" s="33">
        <f t="shared" si="1699"/>
        <v>0</v>
      </c>
      <c r="R433" s="11">
        <f t="shared" si="1700"/>
        <v>0</v>
      </c>
      <c r="S433" s="32" t="e">
        <f t="shared" si="1684"/>
        <v>#DIV/0!</v>
      </c>
      <c r="T433" s="62">
        <v>0</v>
      </c>
      <c r="U433" s="72">
        <v>0</v>
      </c>
      <c r="V433" s="68"/>
      <c r="W433" s="28" t="str">
        <f t="shared" si="1691"/>
        <v>AUMENTA</v>
      </c>
      <c r="X433" s="37">
        <f t="shared" ref="X433" si="1883">+Y433+10</f>
        <v>84</v>
      </c>
      <c r="Y433" s="37">
        <f t="shared" ref="Y433" si="1884">+Z433+10</f>
        <v>74</v>
      </c>
      <c r="Z433" s="37">
        <f t="shared" ref="Z433" si="1885">+AA433+10</f>
        <v>64</v>
      </c>
      <c r="AA433" s="37">
        <f t="shared" ref="AA433" si="1886">+AB433+10</f>
        <v>54</v>
      </c>
      <c r="AB433" s="37">
        <f t="shared" si="1705"/>
        <v>44</v>
      </c>
      <c r="AC433" s="37">
        <f t="shared" si="1706"/>
        <v>34</v>
      </c>
      <c r="AD433" s="43">
        <v>1</v>
      </c>
      <c r="AE433" s="44">
        <f t="shared" si="1707"/>
        <v>34</v>
      </c>
      <c r="AF433" s="13">
        <f t="shared" si="1708"/>
        <v>39</v>
      </c>
      <c r="AG433" s="13">
        <f t="shared" si="1709"/>
        <v>44</v>
      </c>
      <c r="AH433" s="13">
        <f t="shared" si="1710"/>
        <v>49</v>
      </c>
      <c r="AI433" s="13">
        <f t="shared" si="1711"/>
        <v>59</v>
      </c>
      <c r="AJ433" s="13">
        <f t="shared" si="1712"/>
        <v>69</v>
      </c>
    </row>
    <row r="434" spans="1:36" ht="15" x14ac:dyDescent="0.25">
      <c r="A434" s="7">
        <f t="shared" si="1689"/>
        <v>42799</v>
      </c>
      <c r="B434" s="8" t="str">
        <f t="shared" si="1679"/>
        <v>dom</v>
      </c>
      <c r="C434" s="8">
        <f t="shared" si="1680"/>
        <v>9</v>
      </c>
      <c r="D434" s="8">
        <f t="shared" si="1681"/>
        <v>5</v>
      </c>
      <c r="E434" s="8">
        <f t="shared" si="1682"/>
        <v>3</v>
      </c>
      <c r="F434" s="9">
        <f t="shared" si="1683"/>
        <v>2017</v>
      </c>
      <c r="G434" s="7">
        <f t="shared" si="1882"/>
        <v>42436</v>
      </c>
      <c r="H434" s="8" t="str">
        <f t="shared" si="1674"/>
        <v>lun</v>
      </c>
      <c r="I434" s="57">
        <v>0</v>
      </c>
      <c r="J434" s="10">
        <v>36</v>
      </c>
      <c r="K434" s="33">
        <f t="shared" si="1696"/>
        <v>0</v>
      </c>
      <c r="L434" s="11">
        <f t="shared" si="1697"/>
        <v>0</v>
      </c>
      <c r="M434" s="7">
        <f t="shared" si="1698"/>
        <v>42799</v>
      </c>
      <c r="N434" s="8" t="str">
        <f t="shared" si="1690"/>
        <v>dom</v>
      </c>
      <c r="O434" s="77">
        <v>0</v>
      </c>
      <c r="P434" s="16">
        <v>36</v>
      </c>
      <c r="Q434" s="33">
        <f t="shared" si="1699"/>
        <v>0</v>
      </c>
      <c r="R434" s="11">
        <f t="shared" si="1700"/>
        <v>0</v>
      </c>
      <c r="S434" s="32" t="e">
        <f t="shared" si="1684"/>
        <v>#DIV/0!</v>
      </c>
      <c r="T434" s="62">
        <v>0</v>
      </c>
      <c r="U434" s="72">
        <v>0</v>
      </c>
      <c r="V434" s="68"/>
      <c r="W434" s="28" t="str">
        <f t="shared" si="1691"/>
        <v>AUMENTA</v>
      </c>
      <c r="X434" s="37">
        <f t="shared" ref="X434" si="1887">+Y434+10</f>
        <v>84</v>
      </c>
      <c r="Y434" s="37">
        <f t="shared" ref="Y434" si="1888">+Z434+10</f>
        <v>74</v>
      </c>
      <c r="Z434" s="37">
        <f t="shared" ref="Z434" si="1889">+AA434+10</f>
        <v>64</v>
      </c>
      <c r="AA434" s="37">
        <f t="shared" ref="AA434" si="1890">+AB434+10</f>
        <v>54</v>
      </c>
      <c r="AB434" s="37">
        <f t="shared" si="1705"/>
        <v>44</v>
      </c>
      <c r="AC434" s="37">
        <f t="shared" si="1706"/>
        <v>34</v>
      </c>
      <c r="AD434" s="43">
        <v>1</v>
      </c>
      <c r="AE434" s="44">
        <f t="shared" si="1707"/>
        <v>34</v>
      </c>
      <c r="AF434" s="13">
        <f t="shared" si="1708"/>
        <v>39</v>
      </c>
      <c r="AG434" s="13">
        <f t="shared" si="1709"/>
        <v>44</v>
      </c>
      <c r="AH434" s="13">
        <f t="shared" si="1710"/>
        <v>49</v>
      </c>
      <c r="AI434" s="13">
        <f t="shared" si="1711"/>
        <v>59</v>
      </c>
      <c r="AJ434" s="13">
        <f t="shared" si="1712"/>
        <v>69</v>
      </c>
    </row>
    <row r="435" spans="1:36" ht="15" x14ac:dyDescent="0.25">
      <c r="A435" s="7">
        <f t="shared" si="1689"/>
        <v>42800</v>
      </c>
      <c r="B435" s="8" t="str">
        <f t="shared" si="1679"/>
        <v>lun</v>
      </c>
      <c r="C435" s="8">
        <f t="shared" si="1680"/>
        <v>10</v>
      </c>
      <c r="D435" s="8">
        <f t="shared" si="1681"/>
        <v>6</v>
      </c>
      <c r="E435" s="8">
        <f t="shared" si="1682"/>
        <v>3</v>
      </c>
      <c r="F435" s="9">
        <f t="shared" si="1683"/>
        <v>2017</v>
      </c>
      <c r="G435" s="7">
        <f t="shared" si="1882"/>
        <v>42437</v>
      </c>
      <c r="H435" s="8" t="str">
        <f t="shared" si="1674"/>
        <v>mar</v>
      </c>
      <c r="I435" s="57">
        <v>0</v>
      </c>
      <c r="J435" s="10">
        <v>36</v>
      </c>
      <c r="K435" s="33">
        <f t="shared" si="1696"/>
        <v>0</v>
      </c>
      <c r="L435" s="11">
        <f t="shared" si="1697"/>
        <v>0</v>
      </c>
      <c r="M435" s="7">
        <f t="shared" si="1698"/>
        <v>42800</v>
      </c>
      <c r="N435" s="8" t="str">
        <f t="shared" si="1690"/>
        <v>lun</v>
      </c>
      <c r="O435" s="77">
        <v>0</v>
      </c>
      <c r="P435" s="16">
        <v>36</v>
      </c>
      <c r="Q435" s="33">
        <f t="shared" si="1699"/>
        <v>0</v>
      </c>
      <c r="R435" s="11">
        <f t="shared" si="1700"/>
        <v>0</v>
      </c>
      <c r="S435" s="32" t="e">
        <f t="shared" si="1684"/>
        <v>#DIV/0!</v>
      </c>
      <c r="T435" s="62">
        <v>0</v>
      </c>
      <c r="U435" s="72">
        <v>0</v>
      </c>
      <c r="V435" s="68"/>
      <c r="W435" s="28" t="str">
        <f t="shared" si="1691"/>
        <v>AUMENTA</v>
      </c>
      <c r="X435" s="37">
        <f t="shared" ref="X435" si="1891">+Y435+10</f>
        <v>84</v>
      </c>
      <c r="Y435" s="37">
        <f t="shared" ref="Y435" si="1892">+Z435+10</f>
        <v>74</v>
      </c>
      <c r="Z435" s="37">
        <f t="shared" ref="Z435" si="1893">+AA435+10</f>
        <v>64</v>
      </c>
      <c r="AA435" s="37">
        <f t="shared" ref="AA435" si="1894">+AB435+10</f>
        <v>54</v>
      </c>
      <c r="AB435" s="37">
        <f t="shared" si="1705"/>
        <v>44</v>
      </c>
      <c r="AC435" s="37">
        <f t="shared" si="1706"/>
        <v>34</v>
      </c>
      <c r="AD435" s="43">
        <v>1</v>
      </c>
      <c r="AE435" s="44">
        <f t="shared" si="1707"/>
        <v>34</v>
      </c>
      <c r="AF435" s="13">
        <f t="shared" si="1708"/>
        <v>39</v>
      </c>
      <c r="AG435" s="13">
        <f t="shared" si="1709"/>
        <v>44</v>
      </c>
      <c r="AH435" s="13">
        <f t="shared" si="1710"/>
        <v>49</v>
      </c>
      <c r="AI435" s="13">
        <f t="shared" si="1711"/>
        <v>59</v>
      </c>
      <c r="AJ435" s="13">
        <f t="shared" si="1712"/>
        <v>69</v>
      </c>
    </row>
    <row r="436" spans="1:36" ht="15" x14ac:dyDescent="0.25">
      <c r="A436" s="7">
        <f t="shared" si="1689"/>
        <v>42801</v>
      </c>
      <c r="B436" s="8" t="str">
        <f t="shared" si="1679"/>
        <v>mar</v>
      </c>
      <c r="C436" s="8">
        <f t="shared" si="1680"/>
        <v>10</v>
      </c>
      <c r="D436" s="8">
        <f t="shared" si="1681"/>
        <v>7</v>
      </c>
      <c r="E436" s="8">
        <f t="shared" si="1682"/>
        <v>3</v>
      </c>
      <c r="F436" s="9">
        <f t="shared" si="1683"/>
        <v>2017</v>
      </c>
      <c r="G436" s="7">
        <f t="shared" si="1882"/>
        <v>42438</v>
      </c>
      <c r="H436" s="8" t="str">
        <f t="shared" si="1674"/>
        <v>mer</v>
      </c>
      <c r="I436" s="57">
        <v>0</v>
      </c>
      <c r="J436" s="10">
        <v>36</v>
      </c>
      <c r="K436" s="33">
        <f t="shared" si="1696"/>
        <v>0</v>
      </c>
      <c r="L436" s="11">
        <f t="shared" si="1697"/>
        <v>0</v>
      </c>
      <c r="M436" s="7">
        <f t="shared" si="1698"/>
        <v>42801</v>
      </c>
      <c r="N436" s="8" t="str">
        <f t="shared" si="1690"/>
        <v>mar</v>
      </c>
      <c r="O436" s="77">
        <v>0</v>
      </c>
      <c r="P436" s="16">
        <v>36</v>
      </c>
      <c r="Q436" s="33">
        <f t="shared" si="1699"/>
        <v>0</v>
      </c>
      <c r="R436" s="11">
        <f t="shared" si="1700"/>
        <v>0</v>
      </c>
      <c r="S436" s="32" t="e">
        <f t="shared" si="1684"/>
        <v>#DIV/0!</v>
      </c>
      <c r="T436" s="62">
        <v>0</v>
      </c>
      <c r="U436" s="72">
        <v>0</v>
      </c>
      <c r="V436" s="68"/>
      <c r="W436" s="28" t="str">
        <f t="shared" si="1691"/>
        <v>AUMENTA</v>
      </c>
      <c r="X436" s="37">
        <f t="shared" ref="X436" si="1895">+Y436+10</f>
        <v>84</v>
      </c>
      <c r="Y436" s="37">
        <f t="shared" ref="Y436" si="1896">+Z436+10</f>
        <v>74</v>
      </c>
      <c r="Z436" s="37">
        <f t="shared" ref="Z436" si="1897">+AA436+10</f>
        <v>64</v>
      </c>
      <c r="AA436" s="37">
        <f t="shared" ref="AA436" si="1898">+AB436+10</f>
        <v>54</v>
      </c>
      <c r="AB436" s="37">
        <f t="shared" si="1705"/>
        <v>44</v>
      </c>
      <c r="AC436" s="37">
        <f t="shared" si="1706"/>
        <v>34</v>
      </c>
      <c r="AD436" s="43">
        <v>1</v>
      </c>
      <c r="AE436" s="44">
        <f t="shared" si="1707"/>
        <v>34</v>
      </c>
      <c r="AF436" s="13">
        <f t="shared" si="1708"/>
        <v>39</v>
      </c>
      <c r="AG436" s="13">
        <f t="shared" si="1709"/>
        <v>44</v>
      </c>
      <c r="AH436" s="13">
        <f t="shared" si="1710"/>
        <v>49</v>
      </c>
      <c r="AI436" s="13">
        <f t="shared" si="1711"/>
        <v>59</v>
      </c>
      <c r="AJ436" s="13">
        <f t="shared" si="1712"/>
        <v>69</v>
      </c>
    </row>
    <row r="437" spans="1:36" ht="15" x14ac:dyDescent="0.25">
      <c r="A437" s="7">
        <f t="shared" si="1689"/>
        <v>42802</v>
      </c>
      <c r="B437" s="8" t="str">
        <f t="shared" si="1679"/>
        <v>mer</v>
      </c>
      <c r="C437" s="8">
        <f t="shared" si="1680"/>
        <v>10</v>
      </c>
      <c r="D437" s="8">
        <f t="shared" si="1681"/>
        <v>8</v>
      </c>
      <c r="E437" s="8">
        <f t="shared" si="1682"/>
        <v>3</v>
      </c>
      <c r="F437" s="9">
        <f t="shared" si="1683"/>
        <v>2017</v>
      </c>
      <c r="G437" s="7">
        <f t="shared" si="1882"/>
        <v>42439</v>
      </c>
      <c r="H437" s="8" t="str">
        <f t="shared" si="1674"/>
        <v>gio</v>
      </c>
      <c r="I437" s="57">
        <v>0</v>
      </c>
      <c r="J437" s="10">
        <v>36</v>
      </c>
      <c r="K437" s="33">
        <f t="shared" si="1696"/>
        <v>0</v>
      </c>
      <c r="L437" s="11">
        <f t="shared" si="1697"/>
        <v>0</v>
      </c>
      <c r="M437" s="7">
        <f t="shared" si="1698"/>
        <v>42802</v>
      </c>
      <c r="N437" s="8" t="str">
        <f t="shared" si="1690"/>
        <v>mer</v>
      </c>
      <c r="O437" s="77">
        <v>0</v>
      </c>
      <c r="P437" s="16">
        <v>36</v>
      </c>
      <c r="Q437" s="33">
        <f t="shared" si="1699"/>
        <v>0</v>
      </c>
      <c r="R437" s="11">
        <f t="shared" si="1700"/>
        <v>0</v>
      </c>
      <c r="S437" s="32" t="e">
        <f t="shared" si="1684"/>
        <v>#DIV/0!</v>
      </c>
      <c r="T437" s="62">
        <v>0</v>
      </c>
      <c r="U437" s="72">
        <v>0</v>
      </c>
      <c r="V437" s="68"/>
      <c r="W437" s="28" t="str">
        <f t="shared" si="1691"/>
        <v>AUMENTA</v>
      </c>
      <c r="X437" s="37">
        <f t="shared" ref="X437" si="1899">+Y437+10</f>
        <v>84</v>
      </c>
      <c r="Y437" s="37">
        <f t="shared" ref="Y437" si="1900">+Z437+10</f>
        <v>74</v>
      </c>
      <c r="Z437" s="37">
        <f t="shared" ref="Z437" si="1901">+AA437+10</f>
        <v>64</v>
      </c>
      <c r="AA437" s="37">
        <f t="shared" ref="AA437" si="1902">+AB437+10</f>
        <v>54</v>
      </c>
      <c r="AB437" s="37">
        <f t="shared" si="1705"/>
        <v>44</v>
      </c>
      <c r="AC437" s="37">
        <f t="shared" si="1706"/>
        <v>34</v>
      </c>
      <c r="AD437" s="43">
        <v>1</v>
      </c>
      <c r="AE437" s="44">
        <f t="shared" si="1707"/>
        <v>34</v>
      </c>
      <c r="AF437" s="13">
        <f t="shared" si="1708"/>
        <v>39</v>
      </c>
      <c r="AG437" s="13">
        <f t="shared" si="1709"/>
        <v>44</v>
      </c>
      <c r="AH437" s="13">
        <f t="shared" si="1710"/>
        <v>49</v>
      </c>
      <c r="AI437" s="13">
        <f t="shared" si="1711"/>
        <v>59</v>
      </c>
      <c r="AJ437" s="13">
        <f t="shared" si="1712"/>
        <v>69</v>
      </c>
    </row>
    <row r="438" spans="1:36" ht="15" x14ac:dyDescent="0.25">
      <c r="A438" s="7">
        <f t="shared" si="1689"/>
        <v>42803</v>
      </c>
      <c r="B438" s="8" t="str">
        <f t="shared" si="1679"/>
        <v>gio</v>
      </c>
      <c r="C438" s="8">
        <f t="shared" si="1680"/>
        <v>10</v>
      </c>
      <c r="D438" s="8">
        <f t="shared" si="1681"/>
        <v>9</v>
      </c>
      <c r="E438" s="8">
        <f t="shared" si="1682"/>
        <v>3</v>
      </c>
      <c r="F438" s="9">
        <f t="shared" si="1683"/>
        <v>2017</v>
      </c>
      <c r="G438" s="7">
        <f t="shared" si="1882"/>
        <v>42440</v>
      </c>
      <c r="H438" s="8" t="str">
        <f t="shared" si="1674"/>
        <v>ven</v>
      </c>
      <c r="I438" s="57">
        <v>0</v>
      </c>
      <c r="J438" s="10">
        <v>36</v>
      </c>
      <c r="K438" s="33">
        <f t="shared" si="1696"/>
        <v>0</v>
      </c>
      <c r="L438" s="11">
        <f t="shared" si="1697"/>
        <v>0</v>
      </c>
      <c r="M438" s="7">
        <f t="shared" si="1698"/>
        <v>42803</v>
      </c>
      <c r="N438" s="8" t="str">
        <f t="shared" si="1690"/>
        <v>gio</v>
      </c>
      <c r="O438" s="77">
        <v>0</v>
      </c>
      <c r="P438" s="16">
        <v>36</v>
      </c>
      <c r="Q438" s="33">
        <f t="shared" si="1699"/>
        <v>0</v>
      </c>
      <c r="R438" s="11">
        <f t="shared" si="1700"/>
        <v>0</v>
      </c>
      <c r="S438" s="32" t="e">
        <f t="shared" si="1684"/>
        <v>#DIV/0!</v>
      </c>
      <c r="T438" s="62">
        <v>0</v>
      </c>
      <c r="U438" s="72">
        <v>0</v>
      </c>
      <c r="V438" s="68"/>
      <c r="W438" s="28" t="str">
        <f t="shared" si="1691"/>
        <v>AUMENTA</v>
      </c>
      <c r="X438" s="37">
        <f t="shared" ref="X438" si="1903">+Y438+10</f>
        <v>84</v>
      </c>
      <c r="Y438" s="37">
        <f t="shared" ref="Y438" si="1904">+Z438+10</f>
        <v>74</v>
      </c>
      <c r="Z438" s="37">
        <f t="shared" ref="Z438" si="1905">+AA438+10</f>
        <v>64</v>
      </c>
      <c r="AA438" s="37">
        <f t="shared" ref="AA438" si="1906">+AB438+10</f>
        <v>54</v>
      </c>
      <c r="AB438" s="37">
        <f t="shared" si="1705"/>
        <v>44</v>
      </c>
      <c r="AC438" s="37">
        <f t="shared" si="1706"/>
        <v>34</v>
      </c>
      <c r="AD438" s="43">
        <v>1</v>
      </c>
      <c r="AE438" s="44">
        <f t="shared" si="1707"/>
        <v>34</v>
      </c>
      <c r="AF438" s="13">
        <f t="shared" si="1708"/>
        <v>39</v>
      </c>
      <c r="AG438" s="13">
        <f t="shared" si="1709"/>
        <v>44</v>
      </c>
      <c r="AH438" s="13">
        <f t="shared" si="1710"/>
        <v>49</v>
      </c>
      <c r="AI438" s="13">
        <f t="shared" si="1711"/>
        <v>59</v>
      </c>
      <c r="AJ438" s="13">
        <f t="shared" si="1712"/>
        <v>69</v>
      </c>
    </row>
    <row r="439" spans="1:36" ht="15" x14ac:dyDescent="0.25">
      <c r="A439" s="7">
        <f t="shared" si="1689"/>
        <v>42804</v>
      </c>
      <c r="B439" s="8" t="str">
        <f t="shared" si="1679"/>
        <v>ven</v>
      </c>
      <c r="C439" s="8">
        <f t="shared" si="1680"/>
        <v>10</v>
      </c>
      <c r="D439" s="8">
        <f t="shared" si="1681"/>
        <v>10</v>
      </c>
      <c r="E439" s="8">
        <f t="shared" si="1682"/>
        <v>3</v>
      </c>
      <c r="F439" s="9">
        <f t="shared" si="1683"/>
        <v>2017</v>
      </c>
      <c r="G439" s="7">
        <f t="shared" si="1882"/>
        <v>42441</v>
      </c>
      <c r="H439" s="8" t="str">
        <f t="shared" si="1674"/>
        <v>sab</v>
      </c>
      <c r="I439" s="57">
        <v>0</v>
      </c>
      <c r="J439" s="10">
        <v>36</v>
      </c>
      <c r="K439" s="33">
        <f t="shared" si="1696"/>
        <v>0</v>
      </c>
      <c r="L439" s="11">
        <f t="shared" si="1697"/>
        <v>0</v>
      </c>
      <c r="M439" s="7">
        <f t="shared" si="1698"/>
        <v>42804</v>
      </c>
      <c r="N439" s="8" t="str">
        <f t="shared" si="1690"/>
        <v>ven</v>
      </c>
      <c r="O439" s="77">
        <v>0</v>
      </c>
      <c r="P439" s="16">
        <v>36</v>
      </c>
      <c r="Q439" s="33">
        <f t="shared" si="1699"/>
        <v>0</v>
      </c>
      <c r="R439" s="11">
        <f t="shared" si="1700"/>
        <v>0</v>
      </c>
      <c r="S439" s="32" t="e">
        <f t="shared" si="1684"/>
        <v>#DIV/0!</v>
      </c>
      <c r="T439" s="62">
        <v>0</v>
      </c>
      <c r="U439" s="72">
        <v>0</v>
      </c>
      <c r="V439" s="68"/>
      <c r="W439" s="28" t="str">
        <f t="shared" si="1691"/>
        <v>AUMENTA</v>
      </c>
      <c r="X439" s="37">
        <f t="shared" ref="X439" si="1907">+Y439+10</f>
        <v>84</v>
      </c>
      <c r="Y439" s="37">
        <f t="shared" ref="Y439" si="1908">+Z439+10</f>
        <v>74</v>
      </c>
      <c r="Z439" s="37">
        <f t="shared" ref="Z439" si="1909">+AA439+10</f>
        <v>64</v>
      </c>
      <c r="AA439" s="37">
        <f t="shared" ref="AA439" si="1910">+AB439+10</f>
        <v>54</v>
      </c>
      <c r="AB439" s="37">
        <f t="shared" si="1705"/>
        <v>44</v>
      </c>
      <c r="AC439" s="37">
        <f t="shared" si="1706"/>
        <v>34</v>
      </c>
      <c r="AD439" s="43">
        <v>1</v>
      </c>
      <c r="AE439" s="44">
        <f t="shared" si="1707"/>
        <v>34</v>
      </c>
      <c r="AF439" s="13">
        <f t="shared" si="1708"/>
        <v>39</v>
      </c>
      <c r="AG439" s="13">
        <f t="shared" si="1709"/>
        <v>44</v>
      </c>
      <c r="AH439" s="13">
        <f t="shared" si="1710"/>
        <v>49</v>
      </c>
      <c r="AI439" s="13">
        <f t="shared" si="1711"/>
        <v>59</v>
      </c>
      <c r="AJ439" s="13">
        <f t="shared" si="1712"/>
        <v>69</v>
      </c>
    </row>
    <row r="440" spans="1:36" ht="15" x14ac:dyDescent="0.25">
      <c r="A440" s="7">
        <f t="shared" si="1689"/>
        <v>42805</v>
      </c>
      <c r="B440" s="8" t="str">
        <f t="shared" si="1679"/>
        <v>sab</v>
      </c>
      <c r="C440" s="8">
        <f t="shared" si="1680"/>
        <v>10</v>
      </c>
      <c r="D440" s="8">
        <f t="shared" si="1681"/>
        <v>11</v>
      </c>
      <c r="E440" s="8">
        <f t="shared" si="1682"/>
        <v>3</v>
      </c>
      <c r="F440" s="9">
        <f t="shared" si="1683"/>
        <v>2017</v>
      </c>
      <c r="G440" s="7">
        <f t="shared" si="1882"/>
        <v>42442</v>
      </c>
      <c r="H440" s="8" t="str">
        <f t="shared" si="1674"/>
        <v>dom</v>
      </c>
      <c r="I440" s="57">
        <v>0</v>
      </c>
      <c r="J440" s="10">
        <v>36</v>
      </c>
      <c r="K440" s="33">
        <f t="shared" si="1696"/>
        <v>0</v>
      </c>
      <c r="L440" s="11">
        <f t="shared" si="1697"/>
        <v>0</v>
      </c>
      <c r="M440" s="7">
        <f t="shared" si="1698"/>
        <v>42805</v>
      </c>
      <c r="N440" s="8" t="str">
        <f t="shared" si="1690"/>
        <v>sab</v>
      </c>
      <c r="O440" s="77">
        <v>0</v>
      </c>
      <c r="P440" s="16">
        <v>36</v>
      </c>
      <c r="Q440" s="33">
        <f t="shared" si="1699"/>
        <v>0</v>
      </c>
      <c r="R440" s="11">
        <f t="shared" si="1700"/>
        <v>0</v>
      </c>
      <c r="S440" s="32" t="e">
        <f t="shared" si="1684"/>
        <v>#DIV/0!</v>
      </c>
      <c r="T440" s="62">
        <v>0</v>
      </c>
      <c r="U440" s="72">
        <v>0</v>
      </c>
      <c r="V440" s="68"/>
      <c r="W440" s="28" t="str">
        <f t="shared" si="1691"/>
        <v>AUMENTA</v>
      </c>
      <c r="X440" s="37">
        <f t="shared" ref="X440" si="1911">+Y440+10</f>
        <v>84</v>
      </c>
      <c r="Y440" s="37">
        <f t="shared" ref="Y440" si="1912">+Z440+10</f>
        <v>74</v>
      </c>
      <c r="Z440" s="37">
        <f t="shared" ref="Z440" si="1913">+AA440+10</f>
        <v>64</v>
      </c>
      <c r="AA440" s="37">
        <f t="shared" ref="AA440" si="1914">+AB440+10</f>
        <v>54</v>
      </c>
      <c r="AB440" s="37">
        <f t="shared" si="1705"/>
        <v>44</v>
      </c>
      <c r="AC440" s="37">
        <f t="shared" si="1706"/>
        <v>34</v>
      </c>
      <c r="AD440" s="43">
        <v>1</v>
      </c>
      <c r="AE440" s="44">
        <f t="shared" si="1707"/>
        <v>34</v>
      </c>
      <c r="AF440" s="13">
        <f t="shared" si="1708"/>
        <v>39</v>
      </c>
      <c r="AG440" s="13">
        <f t="shared" si="1709"/>
        <v>44</v>
      </c>
      <c r="AH440" s="13">
        <f t="shared" si="1710"/>
        <v>49</v>
      </c>
      <c r="AI440" s="13">
        <f t="shared" si="1711"/>
        <v>59</v>
      </c>
      <c r="AJ440" s="13">
        <f t="shared" si="1712"/>
        <v>69</v>
      </c>
    </row>
    <row r="441" spans="1:36" ht="15" x14ac:dyDescent="0.25">
      <c r="A441" s="7">
        <f t="shared" si="1689"/>
        <v>42806</v>
      </c>
      <c r="B441" s="8" t="str">
        <f t="shared" si="1679"/>
        <v>dom</v>
      </c>
      <c r="C441" s="8">
        <f t="shared" si="1680"/>
        <v>10</v>
      </c>
      <c r="D441" s="8">
        <f t="shared" si="1681"/>
        <v>12</v>
      </c>
      <c r="E441" s="8">
        <f t="shared" si="1682"/>
        <v>3</v>
      </c>
      <c r="F441" s="9">
        <f t="shared" si="1683"/>
        <v>2017</v>
      </c>
      <c r="G441" s="7">
        <f t="shared" si="1882"/>
        <v>42443</v>
      </c>
      <c r="H441" s="8" t="str">
        <f t="shared" si="1674"/>
        <v>lun</v>
      </c>
      <c r="I441" s="57">
        <v>0</v>
      </c>
      <c r="J441" s="10">
        <v>36</v>
      </c>
      <c r="K441" s="33">
        <f t="shared" si="1696"/>
        <v>0</v>
      </c>
      <c r="L441" s="11">
        <f t="shared" si="1697"/>
        <v>0</v>
      </c>
      <c r="M441" s="7">
        <f t="shared" si="1698"/>
        <v>42806</v>
      </c>
      <c r="N441" s="8" t="str">
        <f t="shared" si="1690"/>
        <v>dom</v>
      </c>
      <c r="O441" s="77">
        <v>0</v>
      </c>
      <c r="P441" s="16">
        <v>36</v>
      </c>
      <c r="Q441" s="33">
        <f t="shared" si="1699"/>
        <v>0</v>
      </c>
      <c r="R441" s="11">
        <f t="shared" si="1700"/>
        <v>0</v>
      </c>
      <c r="S441" s="32" t="e">
        <f t="shared" si="1684"/>
        <v>#DIV/0!</v>
      </c>
      <c r="T441" s="62">
        <v>0</v>
      </c>
      <c r="U441" s="72">
        <v>0</v>
      </c>
      <c r="V441" s="68"/>
      <c r="W441" s="28" t="str">
        <f t="shared" si="1691"/>
        <v>AUMENTA</v>
      </c>
      <c r="X441" s="37">
        <f t="shared" ref="X441" si="1915">+Y441+10</f>
        <v>84</v>
      </c>
      <c r="Y441" s="37">
        <f t="shared" ref="Y441" si="1916">+Z441+10</f>
        <v>74</v>
      </c>
      <c r="Z441" s="37">
        <f t="shared" ref="Z441" si="1917">+AA441+10</f>
        <v>64</v>
      </c>
      <c r="AA441" s="37">
        <f t="shared" ref="AA441" si="1918">+AB441+10</f>
        <v>54</v>
      </c>
      <c r="AB441" s="37">
        <f t="shared" si="1705"/>
        <v>44</v>
      </c>
      <c r="AC441" s="37">
        <f t="shared" si="1706"/>
        <v>34</v>
      </c>
      <c r="AD441" s="43">
        <v>1</v>
      </c>
      <c r="AE441" s="44">
        <f t="shared" si="1707"/>
        <v>34</v>
      </c>
      <c r="AF441" s="13">
        <f t="shared" si="1708"/>
        <v>39</v>
      </c>
      <c r="AG441" s="13">
        <f t="shared" si="1709"/>
        <v>44</v>
      </c>
      <c r="AH441" s="13">
        <f t="shared" si="1710"/>
        <v>49</v>
      </c>
      <c r="AI441" s="13">
        <f t="shared" si="1711"/>
        <v>59</v>
      </c>
      <c r="AJ441" s="13">
        <f t="shared" si="1712"/>
        <v>69</v>
      </c>
    </row>
    <row r="442" spans="1:36" ht="15" x14ac:dyDescent="0.25">
      <c r="A442" s="7">
        <f t="shared" si="1689"/>
        <v>42807</v>
      </c>
      <c r="B442" s="8" t="str">
        <f t="shared" si="1679"/>
        <v>lun</v>
      </c>
      <c r="C442" s="8">
        <f t="shared" si="1680"/>
        <v>11</v>
      </c>
      <c r="D442" s="8">
        <f t="shared" si="1681"/>
        <v>13</v>
      </c>
      <c r="E442" s="8">
        <f t="shared" si="1682"/>
        <v>3</v>
      </c>
      <c r="F442" s="9">
        <f t="shared" si="1683"/>
        <v>2017</v>
      </c>
      <c r="G442" s="7">
        <f t="shared" si="1882"/>
        <v>42444</v>
      </c>
      <c r="H442" s="8" t="str">
        <f t="shared" si="1674"/>
        <v>mar</v>
      </c>
      <c r="I442" s="57">
        <v>0</v>
      </c>
      <c r="J442" s="10">
        <v>36</v>
      </c>
      <c r="K442" s="33">
        <f t="shared" si="1696"/>
        <v>0</v>
      </c>
      <c r="L442" s="11">
        <f t="shared" si="1697"/>
        <v>0</v>
      </c>
      <c r="M442" s="7">
        <f t="shared" si="1698"/>
        <v>42807</v>
      </c>
      <c r="N442" s="8" t="str">
        <f t="shared" si="1690"/>
        <v>lun</v>
      </c>
      <c r="O442" s="77">
        <v>0</v>
      </c>
      <c r="P442" s="16">
        <v>36</v>
      </c>
      <c r="Q442" s="33">
        <f t="shared" si="1699"/>
        <v>0</v>
      </c>
      <c r="R442" s="11">
        <f t="shared" si="1700"/>
        <v>0</v>
      </c>
      <c r="S442" s="32" t="e">
        <f t="shared" si="1684"/>
        <v>#DIV/0!</v>
      </c>
      <c r="T442" s="62">
        <v>0</v>
      </c>
      <c r="U442" s="72">
        <v>0</v>
      </c>
      <c r="V442" s="68"/>
      <c r="W442" s="28" t="str">
        <f t="shared" si="1691"/>
        <v>AUMENTA</v>
      </c>
      <c r="X442" s="37">
        <f t="shared" ref="X442" si="1919">+Y442+10</f>
        <v>84</v>
      </c>
      <c r="Y442" s="37">
        <f t="shared" ref="Y442" si="1920">+Z442+10</f>
        <v>74</v>
      </c>
      <c r="Z442" s="37">
        <f t="shared" ref="Z442" si="1921">+AA442+10</f>
        <v>64</v>
      </c>
      <c r="AA442" s="37">
        <f t="shared" ref="AA442" si="1922">+AB442+10</f>
        <v>54</v>
      </c>
      <c r="AB442" s="37">
        <f t="shared" si="1705"/>
        <v>44</v>
      </c>
      <c r="AC442" s="37">
        <f t="shared" si="1706"/>
        <v>34</v>
      </c>
      <c r="AD442" s="43">
        <v>1</v>
      </c>
      <c r="AE442" s="44">
        <f t="shared" si="1707"/>
        <v>34</v>
      </c>
      <c r="AF442" s="13">
        <f t="shared" si="1708"/>
        <v>39</v>
      </c>
      <c r="AG442" s="13">
        <f t="shared" si="1709"/>
        <v>44</v>
      </c>
      <c r="AH442" s="13">
        <f t="shared" si="1710"/>
        <v>49</v>
      </c>
      <c r="AI442" s="13">
        <f t="shared" si="1711"/>
        <v>59</v>
      </c>
      <c r="AJ442" s="13">
        <f t="shared" si="1712"/>
        <v>69</v>
      </c>
    </row>
    <row r="443" spans="1:36" ht="15" x14ac:dyDescent="0.25">
      <c r="A443" s="7">
        <f t="shared" si="1689"/>
        <v>42808</v>
      </c>
      <c r="B443" s="8" t="str">
        <f t="shared" si="1679"/>
        <v>mar</v>
      </c>
      <c r="C443" s="8">
        <f t="shared" si="1680"/>
        <v>11</v>
      </c>
      <c r="D443" s="8">
        <f t="shared" si="1681"/>
        <v>14</v>
      </c>
      <c r="E443" s="8">
        <f t="shared" si="1682"/>
        <v>3</v>
      </c>
      <c r="F443" s="9">
        <f t="shared" si="1683"/>
        <v>2017</v>
      </c>
      <c r="G443" s="7">
        <f t="shared" si="1882"/>
        <v>42445</v>
      </c>
      <c r="H443" s="8" t="str">
        <f t="shared" si="1674"/>
        <v>mer</v>
      </c>
      <c r="I443" s="57">
        <v>0</v>
      </c>
      <c r="J443" s="10">
        <v>36</v>
      </c>
      <c r="K443" s="33">
        <f t="shared" si="1696"/>
        <v>0</v>
      </c>
      <c r="L443" s="11">
        <f t="shared" si="1697"/>
        <v>0</v>
      </c>
      <c r="M443" s="7">
        <f t="shared" si="1698"/>
        <v>42808</v>
      </c>
      <c r="N443" s="8" t="str">
        <f t="shared" si="1690"/>
        <v>mar</v>
      </c>
      <c r="O443" s="77">
        <v>0</v>
      </c>
      <c r="P443" s="16">
        <v>36</v>
      </c>
      <c r="Q443" s="33">
        <f t="shared" si="1699"/>
        <v>0</v>
      </c>
      <c r="R443" s="11">
        <f t="shared" si="1700"/>
        <v>0</v>
      </c>
      <c r="S443" s="32" t="e">
        <f t="shared" si="1684"/>
        <v>#DIV/0!</v>
      </c>
      <c r="T443" s="62">
        <v>0</v>
      </c>
      <c r="U443" s="72">
        <v>0</v>
      </c>
      <c r="V443" s="68"/>
      <c r="W443" s="28" t="str">
        <f t="shared" si="1691"/>
        <v>AUMENTA</v>
      </c>
      <c r="X443" s="37">
        <f t="shared" ref="X443" si="1923">+Y443+10</f>
        <v>84</v>
      </c>
      <c r="Y443" s="37">
        <f t="shared" ref="Y443" si="1924">+Z443+10</f>
        <v>74</v>
      </c>
      <c r="Z443" s="37">
        <f t="shared" ref="Z443" si="1925">+AA443+10</f>
        <v>64</v>
      </c>
      <c r="AA443" s="37">
        <f t="shared" ref="AA443" si="1926">+AB443+10</f>
        <v>54</v>
      </c>
      <c r="AB443" s="37">
        <f t="shared" si="1705"/>
        <v>44</v>
      </c>
      <c r="AC443" s="37">
        <f t="shared" si="1706"/>
        <v>34</v>
      </c>
      <c r="AD443" s="43">
        <v>1</v>
      </c>
      <c r="AE443" s="44">
        <f t="shared" si="1707"/>
        <v>34</v>
      </c>
      <c r="AF443" s="13">
        <f t="shared" si="1708"/>
        <v>39</v>
      </c>
      <c r="AG443" s="13">
        <f t="shared" si="1709"/>
        <v>44</v>
      </c>
      <c r="AH443" s="13">
        <f t="shared" si="1710"/>
        <v>49</v>
      </c>
      <c r="AI443" s="13">
        <f t="shared" si="1711"/>
        <v>59</v>
      </c>
      <c r="AJ443" s="13">
        <f t="shared" si="1712"/>
        <v>69</v>
      </c>
    </row>
    <row r="444" spans="1:36" ht="15" x14ac:dyDescent="0.25">
      <c r="A444" s="7">
        <f t="shared" si="1689"/>
        <v>42809</v>
      </c>
      <c r="B444" s="8" t="str">
        <f t="shared" si="1679"/>
        <v>mer</v>
      </c>
      <c r="C444" s="8">
        <f t="shared" si="1680"/>
        <v>11</v>
      </c>
      <c r="D444" s="8">
        <f t="shared" si="1681"/>
        <v>15</v>
      </c>
      <c r="E444" s="8">
        <f t="shared" si="1682"/>
        <v>3</v>
      </c>
      <c r="F444" s="9">
        <f t="shared" si="1683"/>
        <v>2017</v>
      </c>
      <c r="G444" s="7">
        <f t="shared" si="1882"/>
        <v>42446</v>
      </c>
      <c r="H444" s="8" t="str">
        <f t="shared" si="1674"/>
        <v>gio</v>
      </c>
      <c r="I444" s="57">
        <v>0</v>
      </c>
      <c r="J444" s="10">
        <v>36</v>
      </c>
      <c r="K444" s="33">
        <f t="shared" si="1696"/>
        <v>0</v>
      </c>
      <c r="L444" s="11">
        <f t="shared" si="1697"/>
        <v>0</v>
      </c>
      <c r="M444" s="7">
        <f t="shared" si="1698"/>
        <v>42809</v>
      </c>
      <c r="N444" s="8" t="str">
        <f t="shared" si="1690"/>
        <v>mer</v>
      </c>
      <c r="O444" s="77">
        <v>0</v>
      </c>
      <c r="P444" s="16">
        <v>36</v>
      </c>
      <c r="Q444" s="33">
        <f t="shared" si="1699"/>
        <v>0</v>
      </c>
      <c r="R444" s="11">
        <f t="shared" si="1700"/>
        <v>0</v>
      </c>
      <c r="S444" s="32" t="e">
        <f t="shared" si="1684"/>
        <v>#DIV/0!</v>
      </c>
      <c r="T444" s="62">
        <v>0</v>
      </c>
      <c r="U444" s="72">
        <v>0</v>
      </c>
      <c r="V444" s="68"/>
      <c r="W444" s="28" t="str">
        <f t="shared" si="1691"/>
        <v>AUMENTA</v>
      </c>
      <c r="X444" s="37">
        <f t="shared" ref="X444" si="1927">+Y444+10</f>
        <v>84</v>
      </c>
      <c r="Y444" s="37">
        <f t="shared" ref="Y444" si="1928">+Z444+10</f>
        <v>74</v>
      </c>
      <c r="Z444" s="37">
        <f t="shared" ref="Z444" si="1929">+AA444+10</f>
        <v>64</v>
      </c>
      <c r="AA444" s="37">
        <f t="shared" ref="AA444" si="1930">+AB444+10</f>
        <v>54</v>
      </c>
      <c r="AB444" s="37">
        <f t="shared" si="1705"/>
        <v>44</v>
      </c>
      <c r="AC444" s="37">
        <f t="shared" si="1706"/>
        <v>34</v>
      </c>
      <c r="AD444" s="43">
        <v>1</v>
      </c>
      <c r="AE444" s="44">
        <f t="shared" si="1707"/>
        <v>34</v>
      </c>
      <c r="AF444" s="13">
        <f t="shared" si="1708"/>
        <v>39</v>
      </c>
      <c r="AG444" s="13">
        <f t="shared" si="1709"/>
        <v>44</v>
      </c>
      <c r="AH444" s="13">
        <f t="shared" si="1710"/>
        <v>49</v>
      </c>
      <c r="AI444" s="13">
        <f t="shared" si="1711"/>
        <v>59</v>
      </c>
      <c r="AJ444" s="13">
        <f t="shared" si="1712"/>
        <v>69</v>
      </c>
    </row>
    <row r="445" spans="1:36" ht="15" x14ac:dyDescent="0.25">
      <c r="A445" s="7">
        <f t="shared" si="1689"/>
        <v>42810</v>
      </c>
      <c r="B445" s="8" t="str">
        <f t="shared" si="1679"/>
        <v>gio</v>
      </c>
      <c r="C445" s="8">
        <f t="shared" si="1680"/>
        <v>11</v>
      </c>
      <c r="D445" s="8">
        <f t="shared" si="1681"/>
        <v>16</v>
      </c>
      <c r="E445" s="8">
        <f t="shared" si="1682"/>
        <v>3</v>
      </c>
      <c r="F445" s="9">
        <f t="shared" si="1683"/>
        <v>2017</v>
      </c>
      <c r="G445" s="7">
        <f t="shared" si="1882"/>
        <v>42447</v>
      </c>
      <c r="H445" s="8" t="str">
        <f t="shared" si="1674"/>
        <v>ven</v>
      </c>
      <c r="I445" s="57">
        <v>0</v>
      </c>
      <c r="J445" s="10">
        <v>36</v>
      </c>
      <c r="K445" s="33">
        <f t="shared" si="1696"/>
        <v>0</v>
      </c>
      <c r="L445" s="11">
        <f t="shared" si="1697"/>
        <v>0</v>
      </c>
      <c r="M445" s="7">
        <f t="shared" si="1698"/>
        <v>42810</v>
      </c>
      <c r="N445" s="8" t="str">
        <f t="shared" si="1690"/>
        <v>gio</v>
      </c>
      <c r="O445" s="77">
        <v>0</v>
      </c>
      <c r="P445" s="16">
        <v>36</v>
      </c>
      <c r="Q445" s="33">
        <f t="shared" si="1699"/>
        <v>0</v>
      </c>
      <c r="R445" s="11">
        <f t="shared" si="1700"/>
        <v>0</v>
      </c>
      <c r="S445" s="32" t="e">
        <f t="shared" si="1684"/>
        <v>#DIV/0!</v>
      </c>
      <c r="T445" s="62">
        <v>0</v>
      </c>
      <c r="U445" s="72">
        <v>0</v>
      </c>
      <c r="V445" s="68"/>
      <c r="W445" s="28" t="str">
        <f t="shared" si="1691"/>
        <v>AUMENTA</v>
      </c>
      <c r="X445" s="37">
        <f t="shared" ref="X445" si="1931">+Y445+10</f>
        <v>84</v>
      </c>
      <c r="Y445" s="37">
        <f t="shared" ref="Y445" si="1932">+Z445+10</f>
        <v>74</v>
      </c>
      <c r="Z445" s="37">
        <f t="shared" ref="Z445" si="1933">+AA445+10</f>
        <v>64</v>
      </c>
      <c r="AA445" s="37">
        <f t="shared" ref="AA445" si="1934">+AB445+10</f>
        <v>54</v>
      </c>
      <c r="AB445" s="37">
        <f t="shared" si="1705"/>
        <v>44</v>
      </c>
      <c r="AC445" s="37">
        <f t="shared" si="1706"/>
        <v>34</v>
      </c>
      <c r="AD445" s="43">
        <v>1</v>
      </c>
      <c r="AE445" s="44">
        <f t="shared" si="1707"/>
        <v>34</v>
      </c>
      <c r="AF445" s="13">
        <f t="shared" si="1708"/>
        <v>39</v>
      </c>
      <c r="AG445" s="13">
        <f t="shared" si="1709"/>
        <v>44</v>
      </c>
      <c r="AH445" s="13">
        <f t="shared" si="1710"/>
        <v>49</v>
      </c>
      <c r="AI445" s="13">
        <f t="shared" si="1711"/>
        <v>59</v>
      </c>
      <c r="AJ445" s="13">
        <f t="shared" si="1712"/>
        <v>69</v>
      </c>
    </row>
    <row r="446" spans="1:36" ht="15" x14ac:dyDescent="0.25">
      <c r="A446" s="7">
        <f t="shared" si="1689"/>
        <v>42811</v>
      </c>
      <c r="B446" s="8" t="str">
        <f t="shared" si="1679"/>
        <v>ven</v>
      </c>
      <c r="C446" s="8">
        <f t="shared" si="1680"/>
        <v>11</v>
      </c>
      <c r="D446" s="8">
        <f t="shared" si="1681"/>
        <v>17</v>
      </c>
      <c r="E446" s="8">
        <f t="shared" si="1682"/>
        <v>3</v>
      </c>
      <c r="F446" s="9">
        <f t="shared" si="1683"/>
        <v>2017</v>
      </c>
      <c r="G446" s="7">
        <f t="shared" si="1882"/>
        <v>42448</v>
      </c>
      <c r="H446" s="8" t="str">
        <f t="shared" si="1674"/>
        <v>sab</v>
      </c>
      <c r="I446" s="57">
        <v>0</v>
      </c>
      <c r="J446" s="10">
        <v>36</v>
      </c>
      <c r="K446" s="33">
        <f t="shared" si="1696"/>
        <v>0</v>
      </c>
      <c r="L446" s="11">
        <f t="shared" si="1697"/>
        <v>0</v>
      </c>
      <c r="M446" s="7">
        <f t="shared" si="1698"/>
        <v>42811</v>
      </c>
      <c r="N446" s="8" t="str">
        <f t="shared" si="1690"/>
        <v>ven</v>
      </c>
      <c r="O446" s="77">
        <v>0</v>
      </c>
      <c r="P446" s="16">
        <v>36</v>
      </c>
      <c r="Q446" s="33">
        <f t="shared" si="1699"/>
        <v>0</v>
      </c>
      <c r="R446" s="11">
        <f t="shared" si="1700"/>
        <v>0</v>
      </c>
      <c r="S446" s="32" t="e">
        <f t="shared" si="1684"/>
        <v>#DIV/0!</v>
      </c>
      <c r="T446" s="62">
        <v>0</v>
      </c>
      <c r="U446" s="72">
        <v>0</v>
      </c>
      <c r="V446" s="68"/>
      <c r="W446" s="28" t="str">
        <f t="shared" si="1691"/>
        <v>AUMENTA</v>
      </c>
      <c r="X446" s="37">
        <f t="shared" ref="X446" si="1935">+Y446+10</f>
        <v>84</v>
      </c>
      <c r="Y446" s="37">
        <f t="shared" ref="Y446" si="1936">+Z446+10</f>
        <v>74</v>
      </c>
      <c r="Z446" s="37">
        <f t="shared" ref="Z446" si="1937">+AA446+10</f>
        <v>64</v>
      </c>
      <c r="AA446" s="37">
        <f t="shared" ref="AA446" si="1938">+AB446+10</f>
        <v>54</v>
      </c>
      <c r="AB446" s="37">
        <f t="shared" si="1705"/>
        <v>44</v>
      </c>
      <c r="AC446" s="37">
        <f t="shared" si="1706"/>
        <v>34</v>
      </c>
      <c r="AD446" s="43">
        <v>1</v>
      </c>
      <c r="AE446" s="44">
        <f t="shared" si="1707"/>
        <v>34</v>
      </c>
      <c r="AF446" s="13">
        <f t="shared" si="1708"/>
        <v>39</v>
      </c>
      <c r="AG446" s="13">
        <f t="shared" si="1709"/>
        <v>44</v>
      </c>
      <c r="AH446" s="13">
        <f t="shared" si="1710"/>
        <v>49</v>
      </c>
      <c r="AI446" s="13">
        <f t="shared" si="1711"/>
        <v>59</v>
      </c>
      <c r="AJ446" s="13">
        <f t="shared" si="1712"/>
        <v>69</v>
      </c>
    </row>
    <row r="447" spans="1:36" ht="15" x14ac:dyDescent="0.25">
      <c r="A447" s="7">
        <f t="shared" si="1689"/>
        <v>42812</v>
      </c>
      <c r="B447" s="8" t="str">
        <f t="shared" si="1679"/>
        <v>sab</v>
      </c>
      <c r="C447" s="8">
        <f t="shared" si="1680"/>
        <v>11</v>
      </c>
      <c r="D447" s="8">
        <f t="shared" si="1681"/>
        <v>18</v>
      </c>
      <c r="E447" s="8">
        <f t="shared" si="1682"/>
        <v>3</v>
      </c>
      <c r="F447" s="9">
        <f t="shared" si="1683"/>
        <v>2017</v>
      </c>
      <c r="G447" s="7">
        <f t="shared" si="1882"/>
        <v>42449</v>
      </c>
      <c r="H447" s="8" t="str">
        <f t="shared" si="1674"/>
        <v>dom</v>
      </c>
      <c r="I447" s="57">
        <v>0</v>
      </c>
      <c r="J447" s="10">
        <v>36</v>
      </c>
      <c r="K447" s="33">
        <f t="shared" si="1696"/>
        <v>0</v>
      </c>
      <c r="L447" s="11">
        <f t="shared" si="1697"/>
        <v>0</v>
      </c>
      <c r="M447" s="7">
        <f t="shared" si="1698"/>
        <v>42812</v>
      </c>
      <c r="N447" s="8" t="str">
        <f t="shared" si="1690"/>
        <v>sab</v>
      </c>
      <c r="O447" s="77">
        <v>0</v>
      </c>
      <c r="P447" s="16">
        <v>36</v>
      </c>
      <c r="Q447" s="33">
        <f t="shared" si="1699"/>
        <v>0</v>
      </c>
      <c r="R447" s="11">
        <f t="shared" si="1700"/>
        <v>0</v>
      </c>
      <c r="S447" s="32" t="e">
        <f t="shared" si="1684"/>
        <v>#DIV/0!</v>
      </c>
      <c r="T447" s="62">
        <v>0</v>
      </c>
      <c r="U447" s="72">
        <v>0</v>
      </c>
      <c r="V447" s="68"/>
      <c r="W447" s="28" t="str">
        <f t="shared" si="1691"/>
        <v>AUMENTA</v>
      </c>
      <c r="X447" s="37">
        <f t="shared" ref="X447" si="1939">+Y447+10</f>
        <v>84</v>
      </c>
      <c r="Y447" s="37">
        <f t="shared" ref="Y447" si="1940">+Z447+10</f>
        <v>74</v>
      </c>
      <c r="Z447" s="37">
        <f t="shared" ref="Z447" si="1941">+AA447+10</f>
        <v>64</v>
      </c>
      <c r="AA447" s="37">
        <f t="shared" ref="AA447" si="1942">+AB447+10</f>
        <v>54</v>
      </c>
      <c r="AB447" s="37">
        <f t="shared" si="1705"/>
        <v>44</v>
      </c>
      <c r="AC447" s="37">
        <f t="shared" si="1706"/>
        <v>34</v>
      </c>
      <c r="AD447" s="43">
        <v>1</v>
      </c>
      <c r="AE447" s="44">
        <f t="shared" si="1707"/>
        <v>34</v>
      </c>
      <c r="AF447" s="13">
        <f t="shared" si="1708"/>
        <v>39</v>
      </c>
      <c r="AG447" s="13">
        <f t="shared" si="1709"/>
        <v>44</v>
      </c>
      <c r="AH447" s="13">
        <f t="shared" si="1710"/>
        <v>49</v>
      </c>
      <c r="AI447" s="13">
        <f t="shared" si="1711"/>
        <v>59</v>
      </c>
      <c r="AJ447" s="13">
        <f t="shared" si="1712"/>
        <v>69</v>
      </c>
    </row>
    <row r="448" spans="1:36" ht="15" x14ac:dyDescent="0.25">
      <c r="A448" s="7">
        <f t="shared" si="1689"/>
        <v>42813</v>
      </c>
      <c r="B448" s="8" t="str">
        <f t="shared" si="1679"/>
        <v>dom</v>
      </c>
      <c r="C448" s="8">
        <f t="shared" si="1680"/>
        <v>11</v>
      </c>
      <c r="D448" s="8">
        <f t="shared" si="1681"/>
        <v>19</v>
      </c>
      <c r="E448" s="8">
        <f t="shared" si="1682"/>
        <v>3</v>
      </c>
      <c r="F448" s="9">
        <f t="shared" si="1683"/>
        <v>2017</v>
      </c>
      <c r="G448" s="7">
        <f t="shared" si="1882"/>
        <v>42450</v>
      </c>
      <c r="H448" s="8" t="str">
        <f t="shared" si="1674"/>
        <v>lun</v>
      </c>
      <c r="I448" s="57">
        <v>0</v>
      </c>
      <c r="J448" s="10">
        <v>36</v>
      </c>
      <c r="K448" s="33">
        <f t="shared" si="1696"/>
        <v>0</v>
      </c>
      <c r="L448" s="11">
        <f t="shared" si="1697"/>
        <v>0</v>
      </c>
      <c r="M448" s="7">
        <f t="shared" si="1698"/>
        <v>42813</v>
      </c>
      <c r="N448" s="8" t="str">
        <f t="shared" si="1690"/>
        <v>dom</v>
      </c>
      <c r="O448" s="77">
        <v>0</v>
      </c>
      <c r="P448" s="16">
        <v>36</v>
      </c>
      <c r="Q448" s="33">
        <f t="shared" si="1699"/>
        <v>0</v>
      </c>
      <c r="R448" s="11">
        <f t="shared" si="1700"/>
        <v>0</v>
      </c>
      <c r="S448" s="32" t="e">
        <f t="shared" si="1684"/>
        <v>#DIV/0!</v>
      </c>
      <c r="T448" s="62">
        <v>0</v>
      </c>
      <c r="U448" s="72">
        <v>0</v>
      </c>
      <c r="V448" s="68"/>
      <c r="W448" s="28" t="str">
        <f t="shared" si="1691"/>
        <v>AUMENTA</v>
      </c>
      <c r="X448" s="37">
        <f t="shared" ref="X448" si="1943">+Y448+10</f>
        <v>84</v>
      </c>
      <c r="Y448" s="37">
        <f t="shared" ref="Y448" si="1944">+Z448+10</f>
        <v>74</v>
      </c>
      <c r="Z448" s="37">
        <f t="shared" ref="Z448" si="1945">+AA448+10</f>
        <v>64</v>
      </c>
      <c r="AA448" s="37">
        <f t="shared" ref="AA448" si="1946">+AB448+10</f>
        <v>54</v>
      </c>
      <c r="AB448" s="37">
        <f t="shared" si="1705"/>
        <v>44</v>
      </c>
      <c r="AC448" s="37">
        <f t="shared" si="1706"/>
        <v>34</v>
      </c>
      <c r="AD448" s="43">
        <v>1</v>
      </c>
      <c r="AE448" s="44">
        <f t="shared" si="1707"/>
        <v>34</v>
      </c>
      <c r="AF448" s="13">
        <f t="shared" si="1708"/>
        <v>39</v>
      </c>
      <c r="AG448" s="13">
        <f t="shared" si="1709"/>
        <v>44</v>
      </c>
      <c r="AH448" s="13">
        <f t="shared" si="1710"/>
        <v>49</v>
      </c>
      <c r="AI448" s="13">
        <f t="shared" si="1711"/>
        <v>59</v>
      </c>
      <c r="AJ448" s="13">
        <f t="shared" si="1712"/>
        <v>69</v>
      </c>
    </row>
    <row r="449" spans="1:36" ht="15" x14ac:dyDescent="0.25">
      <c r="A449" s="7">
        <f t="shared" si="1689"/>
        <v>42814</v>
      </c>
      <c r="B449" s="8" t="str">
        <f t="shared" si="1679"/>
        <v>lun</v>
      </c>
      <c r="C449" s="8">
        <f t="shared" si="1680"/>
        <v>12</v>
      </c>
      <c r="D449" s="8">
        <f t="shared" si="1681"/>
        <v>20</v>
      </c>
      <c r="E449" s="8">
        <f t="shared" si="1682"/>
        <v>3</v>
      </c>
      <c r="F449" s="9">
        <f t="shared" si="1683"/>
        <v>2017</v>
      </c>
      <c r="G449" s="7">
        <f t="shared" si="1882"/>
        <v>42451</v>
      </c>
      <c r="H449" s="8" t="str">
        <f t="shared" si="1674"/>
        <v>mar</v>
      </c>
      <c r="I449" s="57">
        <v>0</v>
      </c>
      <c r="J449" s="10">
        <v>36</v>
      </c>
      <c r="K449" s="33">
        <f t="shared" si="1696"/>
        <v>0</v>
      </c>
      <c r="L449" s="11">
        <f t="shared" si="1697"/>
        <v>0</v>
      </c>
      <c r="M449" s="7">
        <f t="shared" si="1698"/>
        <v>42814</v>
      </c>
      <c r="N449" s="8" t="str">
        <f t="shared" si="1690"/>
        <v>lun</v>
      </c>
      <c r="O449" s="77">
        <v>0</v>
      </c>
      <c r="P449" s="16">
        <v>36</v>
      </c>
      <c r="Q449" s="33">
        <f t="shared" si="1699"/>
        <v>0</v>
      </c>
      <c r="R449" s="11">
        <f t="shared" si="1700"/>
        <v>0</v>
      </c>
      <c r="S449" s="32" t="e">
        <f t="shared" si="1684"/>
        <v>#DIV/0!</v>
      </c>
      <c r="T449" s="62">
        <v>0</v>
      </c>
      <c r="U449" s="72">
        <v>0</v>
      </c>
      <c r="V449" s="68"/>
      <c r="W449" s="28" t="str">
        <f t="shared" si="1691"/>
        <v>AUMENTA</v>
      </c>
      <c r="X449" s="37">
        <f t="shared" ref="X449" si="1947">+Y449+10</f>
        <v>84</v>
      </c>
      <c r="Y449" s="37">
        <f t="shared" ref="Y449" si="1948">+Z449+10</f>
        <v>74</v>
      </c>
      <c r="Z449" s="37">
        <f t="shared" ref="Z449" si="1949">+AA449+10</f>
        <v>64</v>
      </c>
      <c r="AA449" s="37">
        <f t="shared" ref="AA449" si="1950">+AB449+10</f>
        <v>54</v>
      </c>
      <c r="AB449" s="37">
        <f t="shared" si="1705"/>
        <v>44</v>
      </c>
      <c r="AC449" s="37">
        <f t="shared" si="1706"/>
        <v>34</v>
      </c>
      <c r="AD449" s="43">
        <v>1</v>
      </c>
      <c r="AE449" s="44">
        <f t="shared" si="1707"/>
        <v>34</v>
      </c>
      <c r="AF449" s="13">
        <f t="shared" si="1708"/>
        <v>39</v>
      </c>
      <c r="AG449" s="13">
        <f t="shared" si="1709"/>
        <v>44</v>
      </c>
      <c r="AH449" s="13">
        <f t="shared" si="1710"/>
        <v>49</v>
      </c>
      <c r="AI449" s="13">
        <f t="shared" si="1711"/>
        <v>59</v>
      </c>
      <c r="AJ449" s="13">
        <f t="shared" si="1712"/>
        <v>69</v>
      </c>
    </row>
    <row r="450" spans="1:36" ht="15" x14ac:dyDescent="0.25">
      <c r="A450" s="7">
        <f t="shared" si="1689"/>
        <v>42815</v>
      </c>
      <c r="B450" s="8" t="str">
        <f t="shared" si="1679"/>
        <v>mar</v>
      </c>
      <c r="C450" s="8">
        <f t="shared" si="1680"/>
        <v>12</v>
      </c>
      <c r="D450" s="8">
        <f t="shared" si="1681"/>
        <v>21</v>
      </c>
      <c r="E450" s="8">
        <f t="shared" si="1682"/>
        <v>3</v>
      </c>
      <c r="F450" s="9">
        <f t="shared" si="1683"/>
        <v>2017</v>
      </c>
      <c r="G450" s="7">
        <f t="shared" si="1882"/>
        <v>42452</v>
      </c>
      <c r="H450" s="8" t="str">
        <f t="shared" si="1674"/>
        <v>mer</v>
      </c>
      <c r="I450" s="57">
        <v>0</v>
      </c>
      <c r="J450" s="10">
        <v>36</v>
      </c>
      <c r="K450" s="33">
        <f t="shared" si="1696"/>
        <v>0</v>
      </c>
      <c r="L450" s="11">
        <f t="shared" si="1697"/>
        <v>0</v>
      </c>
      <c r="M450" s="7">
        <f t="shared" si="1698"/>
        <v>42815</v>
      </c>
      <c r="N450" s="8" t="str">
        <f t="shared" si="1690"/>
        <v>mar</v>
      </c>
      <c r="O450" s="77">
        <v>0</v>
      </c>
      <c r="P450" s="16">
        <v>36</v>
      </c>
      <c r="Q450" s="33">
        <f t="shared" si="1699"/>
        <v>0</v>
      </c>
      <c r="R450" s="11">
        <f t="shared" si="1700"/>
        <v>0</v>
      </c>
      <c r="S450" s="32" t="e">
        <f t="shared" si="1684"/>
        <v>#DIV/0!</v>
      </c>
      <c r="T450" s="62">
        <v>0</v>
      </c>
      <c r="U450" s="72">
        <v>0</v>
      </c>
      <c r="V450" s="68"/>
      <c r="W450" s="28" t="str">
        <f t="shared" si="1691"/>
        <v>AUMENTA</v>
      </c>
      <c r="X450" s="37">
        <f t="shared" ref="X450" si="1951">+Y450+10</f>
        <v>84</v>
      </c>
      <c r="Y450" s="37">
        <f t="shared" ref="Y450" si="1952">+Z450+10</f>
        <v>74</v>
      </c>
      <c r="Z450" s="37">
        <f t="shared" ref="Z450" si="1953">+AA450+10</f>
        <v>64</v>
      </c>
      <c r="AA450" s="37">
        <f t="shared" ref="AA450" si="1954">+AB450+10</f>
        <v>54</v>
      </c>
      <c r="AB450" s="37">
        <f t="shared" si="1705"/>
        <v>44</v>
      </c>
      <c r="AC450" s="37">
        <f t="shared" si="1706"/>
        <v>34</v>
      </c>
      <c r="AD450" s="43">
        <v>1</v>
      </c>
      <c r="AE450" s="44">
        <f t="shared" si="1707"/>
        <v>34</v>
      </c>
      <c r="AF450" s="13">
        <f t="shared" si="1708"/>
        <v>39</v>
      </c>
      <c r="AG450" s="13">
        <f t="shared" si="1709"/>
        <v>44</v>
      </c>
      <c r="AH450" s="13">
        <f t="shared" si="1710"/>
        <v>49</v>
      </c>
      <c r="AI450" s="13">
        <f t="shared" si="1711"/>
        <v>59</v>
      </c>
      <c r="AJ450" s="13">
        <f t="shared" si="1712"/>
        <v>69</v>
      </c>
    </row>
    <row r="451" spans="1:36" ht="15" x14ac:dyDescent="0.25">
      <c r="A451" s="7">
        <f t="shared" si="1689"/>
        <v>42816</v>
      </c>
      <c r="B451" s="8" t="str">
        <f t="shared" si="1679"/>
        <v>mer</v>
      </c>
      <c r="C451" s="8">
        <f t="shared" si="1680"/>
        <v>12</v>
      </c>
      <c r="D451" s="8">
        <f t="shared" si="1681"/>
        <v>22</v>
      </c>
      <c r="E451" s="8">
        <f t="shared" si="1682"/>
        <v>3</v>
      </c>
      <c r="F451" s="9">
        <f t="shared" si="1683"/>
        <v>2017</v>
      </c>
      <c r="G451" s="7">
        <f t="shared" si="1882"/>
        <v>42453</v>
      </c>
      <c r="H451" s="8" t="str">
        <f>CHOOSE(WEEKDAY(G451,2),"lun","mar","mer","gio","ven","sab","dom")</f>
        <v>gio</v>
      </c>
      <c r="I451" s="57">
        <v>0</v>
      </c>
      <c r="J451" s="10">
        <v>36</v>
      </c>
      <c r="K451" s="33">
        <f t="shared" si="1696"/>
        <v>0</v>
      </c>
      <c r="L451" s="11">
        <f t="shared" si="1697"/>
        <v>0</v>
      </c>
      <c r="M451" s="7">
        <f t="shared" si="1698"/>
        <v>42816</v>
      </c>
      <c r="N451" s="8" t="str">
        <f t="shared" si="1690"/>
        <v>mer</v>
      </c>
      <c r="O451" s="77">
        <v>0</v>
      </c>
      <c r="P451" s="16">
        <v>36</v>
      </c>
      <c r="Q451" s="33">
        <f t="shared" si="1699"/>
        <v>0</v>
      </c>
      <c r="R451" s="11">
        <f t="shared" si="1700"/>
        <v>0</v>
      </c>
      <c r="S451" s="32" t="e">
        <f t="shared" si="1684"/>
        <v>#DIV/0!</v>
      </c>
      <c r="T451" s="62">
        <v>0</v>
      </c>
      <c r="U451" s="72">
        <v>0</v>
      </c>
      <c r="V451" s="68"/>
      <c r="W451" s="28" t="str">
        <f t="shared" si="1691"/>
        <v>AUMENTA</v>
      </c>
      <c r="X451" s="37">
        <f t="shared" ref="X451" si="1955">+Y451+10</f>
        <v>84</v>
      </c>
      <c r="Y451" s="37">
        <f t="shared" ref="Y451" si="1956">+Z451+10</f>
        <v>74</v>
      </c>
      <c r="Z451" s="37">
        <f t="shared" ref="Z451" si="1957">+AA451+10</f>
        <v>64</v>
      </c>
      <c r="AA451" s="37">
        <f t="shared" ref="AA451" si="1958">+AB451+10</f>
        <v>54</v>
      </c>
      <c r="AB451" s="37">
        <f t="shared" si="1705"/>
        <v>44</v>
      </c>
      <c r="AC451" s="37">
        <f t="shared" si="1706"/>
        <v>34</v>
      </c>
      <c r="AD451" s="43">
        <v>1</v>
      </c>
      <c r="AE451" s="44">
        <f t="shared" si="1707"/>
        <v>34</v>
      </c>
      <c r="AF451" s="13">
        <f t="shared" si="1708"/>
        <v>39</v>
      </c>
      <c r="AG451" s="13">
        <f t="shared" si="1709"/>
        <v>44</v>
      </c>
      <c r="AH451" s="13">
        <f t="shared" si="1710"/>
        <v>49</v>
      </c>
      <c r="AI451" s="13">
        <f t="shared" si="1711"/>
        <v>59</v>
      </c>
      <c r="AJ451" s="13">
        <f t="shared" si="1712"/>
        <v>69</v>
      </c>
    </row>
    <row r="452" spans="1:36" ht="15" x14ac:dyDescent="0.25">
      <c r="A452" s="7">
        <f t="shared" si="1689"/>
        <v>42817</v>
      </c>
      <c r="B452" s="8" t="str">
        <f>CHOOSE(WEEKDAY(A452,2),"lun","mar","mer","gio","ven","sab","dom")</f>
        <v>gio</v>
      </c>
      <c r="C452" s="8">
        <f>_xlfn.ISOWEEKNUM(A452)</f>
        <v>12</v>
      </c>
      <c r="D452" s="8">
        <f>DAY(A452)</f>
        <v>23</v>
      </c>
      <c r="E452" s="8">
        <f>MONTH(A452)</f>
        <v>3</v>
      </c>
      <c r="F452" s="9">
        <f>YEAR(A452)</f>
        <v>2017</v>
      </c>
      <c r="G452" s="7">
        <f t="shared" si="1882"/>
        <v>42454</v>
      </c>
      <c r="H452" s="8" t="str">
        <f>CHOOSE(WEEKDAY(G452,2),"lun","mar","mer","gio","ven","sab","dom")</f>
        <v>ven</v>
      </c>
      <c r="I452" s="57">
        <v>0</v>
      </c>
      <c r="J452" s="10">
        <v>36</v>
      </c>
      <c r="K452" s="33">
        <f t="shared" si="1696"/>
        <v>0</v>
      </c>
      <c r="L452" s="11">
        <f t="shared" si="1697"/>
        <v>0</v>
      </c>
      <c r="M452" s="7">
        <f t="shared" si="1698"/>
        <v>42817</v>
      </c>
      <c r="N452" s="8" t="str">
        <f>CHOOSE(WEEKDAY(M452,2),"lun","mar","mer","gio","ven","sab","dom")</f>
        <v>gio</v>
      </c>
      <c r="O452" s="77">
        <v>0</v>
      </c>
      <c r="P452" s="16">
        <v>36</v>
      </c>
      <c r="Q452" s="33">
        <f t="shared" si="1699"/>
        <v>0</v>
      </c>
      <c r="R452" s="11">
        <f t="shared" si="1700"/>
        <v>0</v>
      </c>
      <c r="S452" s="32" t="e">
        <f>+(R452-L452)/L452</f>
        <v>#DIV/0!</v>
      </c>
      <c r="T452" s="62">
        <v>0</v>
      </c>
      <c r="U452" s="72">
        <v>0</v>
      </c>
      <c r="V452" s="68"/>
      <c r="W452" s="28" t="str">
        <f t="shared" si="1691"/>
        <v>AUMENTA</v>
      </c>
      <c r="X452" s="37">
        <f t="shared" ref="X452" si="1959">+Y452+10</f>
        <v>84</v>
      </c>
      <c r="Y452" s="37">
        <f t="shared" ref="Y452" si="1960">+Z452+10</f>
        <v>74</v>
      </c>
      <c r="Z452" s="37">
        <f t="shared" ref="Z452" si="1961">+AA452+10</f>
        <v>64</v>
      </c>
      <c r="AA452" s="37">
        <f t="shared" ref="AA452" si="1962">+AB452+10</f>
        <v>54</v>
      </c>
      <c r="AB452" s="37">
        <f t="shared" si="1705"/>
        <v>44</v>
      </c>
      <c r="AC452" s="37">
        <f t="shared" si="1706"/>
        <v>34</v>
      </c>
      <c r="AD452" s="43">
        <v>1</v>
      </c>
      <c r="AE452" s="44">
        <f t="shared" si="1707"/>
        <v>34</v>
      </c>
      <c r="AF452" s="13">
        <f t="shared" si="1708"/>
        <v>39</v>
      </c>
      <c r="AG452" s="13">
        <f t="shared" si="1709"/>
        <v>44</v>
      </c>
      <c r="AH452" s="13">
        <f t="shared" si="1710"/>
        <v>49</v>
      </c>
      <c r="AI452" s="13">
        <f t="shared" si="1711"/>
        <v>59</v>
      </c>
      <c r="AJ452" s="13">
        <f t="shared" si="1712"/>
        <v>69</v>
      </c>
    </row>
    <row r="453" spans="1:36" ht="15" x14ac:dyDescent="0.25">
      <c r="A453" s="7">
        <f>+A452+1</f>
        <v>42818</v>
      </c>
      <c r="B453" s="8" t="str">
        <f>CHOOSE(WEEKDAY(A453,2),"lun","mar","mer","gio","ven","sab","dom")</f>
        <v>ven</v>
      </c>
      <c r="C453" s="8">
        <f>_xlfn.ISOWEEKNUM(A453)</f>
        <v>12</v>
      </c>
      <c r="D453" s="8">
        <f>DAY(A453)</f>
        <v>24</v>
      </c>
      <c r="E453" s="8">
        <f>MONTH(A453)</f>
        <v>3</v>
      </c>
      <c r="F453" s="9">
        <f>YEAR(A453)</f>
        <v>2017</v>
      </c>
      <c r="G453" s="7">
        <f t="shared" si="1882"/>
        <v>42455</v>
      </c>
      <c r="H453" s="8" t="str">
        <f>CHOOSE(WEEKDAY(G453,2),"lun","mar","mer","gio","ven","sab","dom")</f>
        <v>sab</v>
      </c>
      <c r="I453" s="57">
        <v>0</v>
      </c>
      <c r="J453" s="10">
        <v>36</v>
      </c>
      <c r="K453" s="33">
        <f t="shared" si="1696"/>
        <v>0</v>
      </c>
      <c r="L453" s="11">
        <f t="shared" si="1697"/>
        <v>0</v>
      </c>
      <c r="M453" s="7">
        <f>+M452+1</f>
        <v>42818</v>
      </c>
      <c r="N453" s="8" t="str">
        <f>CHOOSE(WEEKDAY(M453,2),"lun","mar","mer","gio","ven","sab","dom")</f>
        <v>ven</v>
      </c>
      <c r="O453" s="77">
        <v>0</v>
      </c>
      <c r="P453" s="16">
        <v>36</v>
      </c>
      <c r="Q453" s="33">
        <f t="shared" si="1699"/>
        <v>0</v>
      </c>
      <c r="R453" s="11">
        <f t="shared" si="1700"/>
        <v>0</v>
      </c>
      <c r="S453" s="32" t="e">
        <f>+(R453-L453)/L453</f>
        <v>#DIV/0!</v>
      </c>
      <c r="T453" s="62">
        <v>0</v>
      </c>
      <c r="U453" s="72">
        <v>0</v>
      </c>
      <c r="V453" s="68"/>
      <c r="W453" s="28" t="str">
        <f t="shared" ref="W453:W454" si="1963">IF(AC453&lt;=T453,"OK","AUMENTA")</f>
        <v>AUMENTA</v>
      </c>
      <c r="X453" s="37">
        <f t="shared" ref="X453" si="1964">+Y453+10</f>
        <v>84</v>
      </c>
      <c r="Y453" s="37">
        <f t="shared" ref="Y453" si="1965">+Z453+10</f>
        <v>74</v>
      </c>
      <c r="Z453" s="37">
        <f t="shared" ref="Z453" si="1966">+AA453+10</f>
        <v>64</v>
      </c>
      <c r="AA453" s="37">
        <f t="shared" ref="AA453" si="1967">+AB453+10</f>
        <v>54</v>
      </c>
      <c r="AB453" s="37">
        <f t="shared" si="1705"/>
        <v>44</v>
      </c>
      <c r="AC453" s="37">
        <f t="shared" si="1706"/>
        <v>34</v>
      </c>
      <c r="AD453" s="43">
        <v>1</v>
      </c>
      <c r="AE453" s="44">
        <f t="shared" si="1707"/>
        <v>34</v>
      </c>
      <c r="AF453" s="13">
        <f t="shared" si="1708"/>
        <v>39</v>
      </c>
      <c r="AG453" s="13">
        <f t="shared" si="1709"/>
        <v>44</v>
      </c>
      <c r="AH453" s="13">
        <f t="shared" si="1710"/>
        <v>49</v>
      </c>
      <c r="AI453" s="13">
        <f t="shared" si="1711"/>
        <v>59</v>
      </c>
      <c r="AJ453" s="13">
        <f t="shared" si="1712"/>
        <v>69</v>
      </c>
    </row>
    <row r="454" spans="1:36" ht="15" x14ac:dyDescent="0.25">
      <c r="A454" s="7">
        <f>+A453+1</f>
        <v>42819</v>
      </c>
      <c r="B454" s="8" t="str">
        <f>CHOOSE(WEEKDAY(A454,2),"lun","mar","mer","gio","ven","sab","dom")</f>
        <v>sab</v>
      </c>
      <c r="C454" s="8">
        <f>_xlfn.ISOWEEKNUM(A454)</f>
        <v>12</v>
      </c>
      <c r="D454" s="8">
        <f>DAY(A454)</f>
        <v>25</v>
      </c>
      <c r="E454" s="8">
        <f>MONTH(A454)</f>
        <v>3</v>
      </c>
      <c r="F454" s="9">
        <f>YEAR(A454)</f>
        <v>2017</v>
      </c>
      <c r="G454" s="19"/>
      <c r="H454" s="19"/>
      <c r="I454" s="58"/>
      <c r="J454" s="18"/>
      <c r="K454" s="33" t="e">
        <f t="shared" ref="K454" si="1968">+I454/J454</f>
        <v>#DIV/0!</v>
      </c>
      <c r="L454" s="11" t="e">
        <f t="shared" ref="L454" si="1969">+I454/J454*10</f>
        <v>#DIV/0!</v>
      </c>
      <c r="M454" s="7">
        <f>+M453+1</f>
        <v>42819</v>
      </c>
      <c r="N454" s="8" t="str">
        <f>CHOOSE(WEEKDAY(M454,2),"lun","mar","mer","gio","ven","sab","dom")</f>
        <v>sab</v>
      </c>
      <c r="O454" s="77">
        <v>0</v>
      </c>
      <c r="P454" s="16">
        <v>36</v>
      </c>
      <c r="Q454" s="33">
        <f t="shared" ref="Q454" si="1970">+O454/P454</f>
        <v>0</v>
      </c>
      <c r="R454" s="11">
        <f t="shared" ref="R454" si="1971">+O454/P454*10</f>
        <v>0</v>
      </c>
      <c r="S454" s="32" t="e">
        <f>+(R454-L454)/L454</f>
        <v>#DIV/0!</v>
      </c>
      <c r="T454" s="62">
        <v>0</v>
      </c>
      <c r="U454" s="72">
        <v>0</v>
      </c>
      <c r="V454" s="68"/>
      <c r="W454" s="28" t="str">
        <f t="shared" si="1963"/>
        <v>AUMENTA</v>
      </c>
      <c r="X454" s="37">
        <f t="shared" ref="X454" si="1972">+Y454+10</f>
        <v>84</v>
      </c>
      <c r="Y454" s="37">
        <f t="shared" ref="Y454" si="1973">+Z454+10</f>
        <v>74</v>
      </c>
      <c r="Z454" s="37">
        <f t="shared" ref="Z454" si="1974">+AA454+10</f>
        <v>64</v>
      </c>
      <c r="AA454" s="37">
        <f t="shared" ref="AA454" si="1975">+AB454+10</f>
        <v>54</v>
      </c>
      <c r="AB454" s="37">
        <f t="shared" ref="AB454" si="1976">+AC454+10</f>
        <v>44</v>
      </c>
      <c r="AC454" s="37">
        <f t="shared" ref="AC454" si="1977">CHOOSE(AD454,AE454,AF454,AG454,AH454,AI454,AJ454)</f>
        <v>34</v>
      </c>
      <c r="AD454" s="43">
        <v>1</v>
      </c>
      <c r="AE454" s="44">
        <f t="shared" ref="AE454:AE455" si="1978">(0.2727*$R454^2+1.5*$R454+34)</f>
        <v>34</v>
      </c>
      <c r="AF454" s="13">
        <f t="shared" ref="AF454:AF455" si="1979">(0.2727*R454^2+2*R454+39)</f>
        <v>39</v>
      </c>
      <c r="AG454" s="13">
        <f t="shared" ref="AG454:AG455" si="1980">(0.2727*R454^2+3*R454+44)</f>
        <v>44</v>
      </c>
      <c r="AH454" s="13">
        <f t="shared" ref="AH454:AH455" si="1981">(0.2727*R454^2+4*R454+49)</f>
        <v>49</v>
      </c>
      <c r="AI454" s="13">
        <f t="shared" ref="AI454:AI455" si="1982">(0.2727*R454^2+4.5*R454+59)</f>
        <v>59</v>
      </c>
      <c r="AJ454" s="13">
        <f t="shared" ref="AJ454:AJ455" si="1983">(0.2727*R454^2+5*R454+69)</f>
        <v>69</v>
      </c>
    </row>
    <row r="455" spans="1:36" x14ac:dyDescent="0.2">
      <c r="A455" s="19"/>
      <c r="G455" s="19"/>
      <c r="H455" s="19"/>
      <c r="I455" s="58"/>
      <c r="J455" s="18"/>
      <c r="K455" s="11"/>
      <c r="L455" s="11"/>
      <c r="M455" s="19"/>
      <c r="O455" s="78"/>
      <c r="P455" s="17"/>
      <c r="Q455" s="17"/>
      <c r="R455" s="17"/>
      <c r="S455" s="17"/>
      <c r="T455" s="63"/>
      <c r="U455" s="73"/>
      <c r="X455" s="37"/>
      <c r="Y455" s="37"/>
      <c r="Z455" s="37"/>
      <c r="AA455" s="37"/>
      <c r="AB455" s="37"/>
      <c r="AC455" s="37"/>
      <c r="AD455" s="38"/>
      <c r="AE455" s="44">
        <f t="shared" si="1978"/>
        <v>34</v>
      </c>
      <c r="AF455" s="13">
        <f t="shared" si="1979"/>
        <v>39</v>
      </c>
      <c r="AG455" s="13">
        <f t="shared" si="1980"/>
        <v>44</v>
      </c>
      <c r="AH455" s="13">
        <f t="shared" si="1981"/>
        <v>49</v>
      </c>
      <c r="AI455" s="13">
        <f t="shared" si="1982"/>
        <v>59</v>
      </c>
      <c r="AJ455" s="13">
        <f t="shared" si="1983"/>
        <v>69</v>
      </c>
    </row>
    <row r="456" spans="1:36" x14ac:dyDescent="0.2">
      <c r="A456" s="19"/>
      <c r="K456" s="11"/>
      <c r="L456" s="11"/>
      <c r="M456" s="19"/>
      <c r="O456" s="78"/>
      <c r="P456" s="17"/>
      <c r="Q456" s="17"/>
      <c r="R456" s="17"/>
      <c r="S456" s="17"/>
      <c r="T456" s="63"/>
      <c r="U456" s="73"/>
      <c r="X456" s="37"/>
      <c r="Y456" s="37"/>
      <c r="Z456" s="37"/>
      <c r="AA456" s="37"/>
      <c r="AB456" s="37"/>
      <c r="AC456" s="37"/>
      <c r="AD456" s="38"/>
      <c r="AE456" s="21"/>
      <c r="AF456" s="21"/>
      <c r="AG456" s="21"/>
      <c r="AH456" s="21"/>
      <c r="AI456" s="22"/>
      <c r="AJ456" s="22"/>
    </row>
    <row r="461" spans="1:36" ht="12.75" x14ac:dyDescent="0.2">
      <c r="M461" s="99"/>
    </row>
  </sheetData>
  <mergeCells count="6">
    <mergeCell ref="AJ2:AN2"/>
    <mergeCell ref="G1:W1"/>
    <mergeCell ref="A3:F3"/>
    <mergeCell ref="AE2:AI2"/>
    <mergeCell ref="G2:L3"/>
    <mergeCell ref="M2:T3"/>
  </mergeCells>
  <conditionalFormatting sqref="AH456">
    <cfRule type="expression" dxfId="26" priority="25">
      <formula>AD456=6</formula>
    </cfRule>
  </conditionalFormatting>
  <conditionalFormatting sqref="AI456:AJ456">
    <cfRule type="expression" dxfId="25" priority="24">
      <formula>AD456=7</formula>
    </cfRule>
  </conditionalFormatting>
  <conditionalFormatting sqref="AF456">
    <cfRule type="expression" dxfId="24" priority="23">
      <formula>AD456=4</formula>
    </cfRule>
  </conditionalFormatting>
  <conditionalFormatting sqref="AE456">
    <cfRule type="expression" dxfId="23" priority="22">
      <formula>AD456=3</formula>
    </cfRule>
  </conditionalFormatting>
  <conditionalFormatting sqref="AG456">
    <cfRule type="expression" dxfId="22" priority="20">
      <formula>AD456=5</formula>
    </cfRule>
  </conditionalFormatting>
  <conditionalFormatting sqref="W455:W1048576 W2:W4 V4">
    <cfRule type="cellIs" dxfId="21" priority="19" operator="equal">
      <formula>#REF!</formula>
    </cfRule>
  </conditionalFormatting>
  <conditionalFormatting sqref="L4:L1048576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B454 H65:H453">
    <cfRule type="containsText" dxfId="20" priority="15" operator="containsText" text="dom">
      <formula>NOT(ISERROR(SEARCH("dom",B5)))</formula>
    </cfRule>
  </conditionalFormatting>
  <conditionalFormatting sqref="R4:T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:AJ455">
    <cfRule type="expression" dxfId="0" priority="11">
      <formula>AE5=$AC5</formula>
    </cfRule>
  </conditionalFormatting>
  <conditionalFormatting sqref="P4:Q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:W454">
    <cfRule type="cellIs" dxfId="19" priority="7" operator="equal">
      <formula>"AUMENTA"</formula>
    </cfRule>
  </conditionalFormatting>
  <conditionalFormatting sqref="K4:K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454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45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H64">
    <cfRule type="containsText" dxfId="18" priority="2" operator="containsText" text="dom">
      <formula>NOT(ISERROR(SEARCH("dom",H5)))</formula>
    </cfRule>
  </conditionalFormatting>
  <conditionalFormatting sqref="N5:N454">
    <cfRule type="containsText" dxfId="17" priority="1" operator="containsText" text="dom">
      <formula>NOT(ISERROR(SEARCH("dom",N5)))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workbookViewId="0">
      <selection activeCell="G25" sqref="G25"/>
    </sheetView>
  </sheetViews>
  <sheetFormatPr defaultColWidth="8.85546875" defaultRowHeight="15" x14ac:dyDescent="0.25"/>
  <cols>
    <col min="1" max="1" width="12.28515625" bestFit="1" customWidth="1"/>
    <col min="2" max="2" width="6.42578125" bestFit="1" customWidth="1"/>
  </cols>
  <sheetData>
    <row r="1" spans="1:5" x14ac:dyDescent="0.25">
      <c r="A1" t="s">
        <v>19</v>
      </c>
      <c r="B1" t="s">
        <v>21</v>
      </c>
      <c r="C1" t="s">
        <v>20</v>
      </c>
      <c r="D1" t="s">
        <v>26</v>
      </c>
      <c r="E1" t="s">
        <v>22</v>
      </c>
    </row>
    <row r="2" spans="1:5" x14ac:dyDescent="0.25">
      <c r="A2">
        <v>0</v>
      </c>
      <c r="B2">
        <v>0</v>
      </c>
      <c r="C2" s="35">
        <f>0.7765*(A2*10)^2+2.822*(A2*10)+64</f>
        <v>64</v>
      </c>
      <c r="D2" s="35">
        <v>64</v>
      </c>
      <c r="E2" s="35">
        <f>0.2727*(A2*10)^2+1.4*(A2*10)+64</f>
        <v>64</v>
      </c>
    </row>
    <row r="3" spans="1:5" x14ac:dyDescent="0.25">
      <c r="A3" s="34">
        <v>0.1</v>
      </c>
      <c r="B3">
        <v>1</v>
      </c>
      <c r="C3" s="35">
        <f t="shared" ref="C3:C12" si="0">0.7765*(A3*10)^2+2.822*(A3*10)+64</f>
        <v>67.598500000000001</v>
      </c>
      <c r="D3" s="35">
        <v>65.483223164137456</v>
      </c>
      <c r="E3" s="35">
        <f t="shared" ref="E3:E12" si="1">0.2727*(A3*10)^2+1.4*(A3*10)+64</f>
        <v>65.672700000000006</v>
      </c>
    </row>
    <row r="4" spans="1:5" x14ac:dyDescent="0.25">
      <c r="A4" s="34">
        <f>+A3+10%</f>
        <v>0.2</v>
      </c>
      <c r="B4">
        <v>2</v>
      </c>
      <c r="C4" s="35">
        <f t="shared" si="0"/>
        <v>72.75</v>
      </c>
      <c r="D4" s="35">
        <v>68.360756818450113</v>
      </c>
      <c r="E4" s="35">
        <f t="shared" si="1"/>
        <v>67.890799999999999</v>
      </c>
    </row>
    <row r="5" spans="1:5" x14ac:dyDescent="0.25">
      <c r="A5" s="34">
        <f t="shared" ref="A5:A12" si="2">+A4+10%</f>
        <v>0.30000000000000004</v>
      </c>
      <c r="B5">
        <v>3</v>
      </c>
      <c r="C5" s="35">
        <f t="shared" si="0"/>
        <v>79.454499999999996</v>
      </c>
      <c r="D5" s="35">
        <v>68.989421976161381</v>
      </c>
      <c r="E5" s="35">
        <f t="shared" si="1"/>
        <v>70.654300000000006</v>
      </c>
    </row>
    <row r="6" spans="1:5" x14ac:dyDescent="0.25">
      <c r="A6" s="34">
        <f t="shared" si="2"/>
        <v>0.4</v>
      </c>
      <c r="B6">
        <v>4</v>
      </c>
      <c r="C6" s="35">
        <f t="shared" si="0"/>
        <v>87.712000000000003</v>
      </c>
      <c r="D6" s="35">
        <v>68.199660163695</v>
      </c>
      <c r="E6" s="35">
        <f t="shared" si="1"/>
        <v>73.963200000000001</v>
      </c>
    </row>
    <row r="7" spans="1:5" x14ac:dyDescent="0.25">
      <c r="A7" s="34">
        <f t="shared" si="2"/>
        <v>0.5</v>
      </c>
      <c r="B7">
        <v>5</v>
      </c>
      <c r="C7" s="35">
        <f t="shared" si="0"/>
        <v>97.522499999999994</v>
      </c>
      <c r="D7" s="35">
        <v>70.776163654574248</v>
      </c>
      <c r="E7" s="35">
        <f t="shared" si="1"/>
        <v>77.817499999999995</v>
      </c>
    </row>
    <row r="8" spans="1:5" x14ac:dyDescent="0.25">
      <c r="A8" s="34">
        <f t="shared" si="2"/>
        <v>0.6</v>
      </c>
      <c r="B8">
        <v>6</v>
      </c>
      <c r="C8" s="35">
        <f t="shared" si="0"/>
        <v>108.886</v>
      </c>
      <c r="D8" s="35">
        <v>69.377577148810246</v>
      </c>
      <c r="E8" s="35">
        <f t="shared" si="1"/>
        <v>82.217199999999991</v>
      </c>
    </row>
    <row r="9" spans="1:5" x14ac:dyDescent="0.25">
      <c r="A9" s="34">
        <f t="shared" si="2"/>
        <v>0.7</v>
      </c>
      <c r="B9">
        <v>7</v>
      </c>
      <c r="C9" s="35">
        <f t="shared" si="0"/>
        <v>121.80249999999999</v>
      </c>
      <c r="D9" s="35">
        <v>66.041928830188809</v>
      </c>
      <c r="E9" s="35">
        <f t="shared" si="1"/>
        <v>87.162300000000002</v>
      </c>
    </row>
    <row r="10" spans="1:5" x14ac:dyDescent="0.25">
      <c r="A10" s="34">
        <f t="shared" si="2"/>
        <v>0.79999999999999993</v>
      </c>
      <c r="B10">
        <v>8</v>
      </c>
      <c r="C10" s="35">
        <f t="shared" si="0"/>
        <v>136.27199999999999</v>
      </c>
      <c r="D10" s="35">
        <v>72.570983563670765</v>
      </c>
      <c r="E10" s="35">
        <f t="shared" si="1"/>
        <v>92.652799999999985</v>
      </c>
    </row>
    <row r="11" spans="1:5" x14ac:dyDescent="0.25">
      <c r="A11" s="34">
        <f t="shared" si="2"/>
        <v>0.89999999999999991</v>
      </c>
      <c r="B11">
        <v>9</v>
      </c>
      <c r="C11" s="35">
        <f t="shared" si="0"/>
        <v>152.2945</v>
      </c>
      <c r="D11" s="35">
        <v>77.840556359439219</v>
      </c>
      <c r="E11" s="35">
        <f t="shared" si="1"/>
        <v>98.688699999999997</v>
      </c>
    </row>
    <row r="12" spans="1:5" x14ac:dyDescent="0.25">
      <c r="A12" s="34">
        <f t="shared" si="2"/>
        <v>0.99999999999999989</v>
      </c>
      <c r="B12">
        <v>10</v>
      </c>
      <c r="C12" s="35">
        <f t="shared" si="0"/>
        <v>169.86999999999998</v>
      </c>
      <c r="D12" s="35">
        <v>87.407032699345351</v>
      </c>
      <c r="E12" s="35">
        <f t="shared" si="1"/>
        <v>105.26999999999998</v>
      </c>
    </row>
    <row r="13" spans="1:5" x14ac:dyDescent="0.25">
      <c r="C13" s="35"/>
      <c r="D13" s="35"/>
      <c r="E13" s="35"/>
    </row>
    <row r="14" spans="1:5" x14ac:dyDescent="0.25">
      <c r="C14" s="35"/>
      <c r="D14" s="35"/>
      <c r="E14" s="35"/>
    </row>
    <row r="15" spans="1:5" x14ac:dyDescent="0.25">
      <c r="C15" s="35"/>
      <c r="D15" s="35"/>
      <c r="E15" s="35"/>
    </row>
    <row r="16" spans="1:5" x14ac:dyDescent="0.25">
      <c r="C16" s="35"/>
      <c r="D16" s="35"/>
      <c r="E16" s="35"/>
    </row>
    <row r="17" spans="3:5" x14ac:dyDescent="0.25">
      <c r="C17" s="35"/>
      <c r="D17" s="35"/>
      <c r="E17" s="35"/>
    </row>
    <row r="18" spans="3:5" x14ac:dyDescent="0.25">
      <c r="C18" s="35"/>
      <c r="D18" s="35"/>
      <c r="E18" s="35"/>
    </row>
    <row r="19" spans="3:5" x14ac:dyDescent="0.25">
      <c r="C19" s="35"/>
      <c r="D19" s="35"/>
      <c r="E19" s="35"/>
    </row>
    <row r="20" spans="3:5" x14ac:dyDescent="0.25">
      <c r="C20" s="35"/>
      <c r="D20" s="35"/>
      <c r="E20" s="35"/>
    </row>
    <row r="21" spans="3:5" x14ac:dyDescent="0.25">
      <c r="C21" s="35"/>
      <c r="D21" s="35"/>
      <c r="E21" s="35"/>
    </row>
    <row r="22" spans="3:5" x14ac:dyDescent="0.25">
      <c r="C22" s="35"/>
      <c r="D22" s="35"/>
      <c r="E22" s="35"/>
    </row>
    <row r="23" spans="3:5" x14ac:dyDescent="0.25">
      <c r="C23" s="35"/>
      <c r="D23" s="35"/>
      <c r="E23" s="35"/>
    </row>
    <row r="24" spans="3:5" x14ac:dyDescent="0.25">
      <c r="C24" s="35"/>
      <c r="D24" s="35"/>
      <c r="E24" s="35"/>
    </row>
    <row r="25" spans="3:5" x14ac:dyDescent="0.25">
      <c r="C25" s="35"/>
      <c r="D25" s="35"/>
      <c r="E25" s="35"/>
    </row>
    <row r="26" spans="3:5" x14ac:dyDescent="0.25">
      <c r="C26" s="35"/>
      <c r="D26" s="35"/>
      <c r="E26" s="35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workbookViewId="0">
      <selection activeCell="Q34" sqref="Q34"/>
    </sheetView>
  </sheetViews>
  <sheetFormatPr defaultColWidth="8.85546875" defaultRowHeight="15" x14ac:dyDescent="0.25"/>
  <cols>
    <col min="21" max="21" width="9.7109375" customWidth="1"/>
  </cols>
  <sheetData>
    <row r="1" spans="1:36" s="15" customFormat="1" x14ac:dyDescent="0.25">
      <c r="A1" s="7">
        <v>42520</v>
      </c>
      <c r="B1" s="8" t="s">
        <v>38</v>
      </c>
      <c r="C1" s="8" t="e">
        <v>#NAME?</v>
      </c>
      <c r="D1" s="8">
        <v>30</v>
      </c>
      <c r="E1" s="8">
        <v>5</v>
      </c>
      <c r="F1" s="9">
        <v>2016</v>
      </c>
      <c r="G1" s="7">
        <v>42156</v>
      </c>
      <c r="H1" s="8" t="s">
        <v>38</v>
      </c>
      <c r="I1" s="57">
        <v>31</v>
      </c>
      <c r="J1" s="10">
        <v>36</v>
      </c>
      <c r="K1" s="33">
        <v>1</v>
      </c>
      <c r="L1" s="11">
        <v>10</v>
      </c>
      <c r="M1" s="7">
        <v>42520</v>
      </c>
      <c r="N1" s="8" t="s">
        <v>38</v>
      </c>
      <c r="O1" s="77">
        <v>19</v>
      </c>
      <c r="P1" s="16">
        <v>36</v>
      </c>
      <c r="Q1" s="33">
        <v>0.52777777777777779</v>
      </c>
      <c r="R1" s="11">
        <v>5.2777777777777777</v>
      </c>
      <c r="S1" s="32">
        <v>-0.47222222222222221</v>
      </c>
      <c r="T1" s="62">
        <v>69</v>
      </c>
      <c r="U1" s="72">
        <v>0</v>
      </c>
      <c r="V1" s="81"/>
      <c r="W1" s="28" t="s">
        <v>40</v>
      </c>
      <c r="X1" s="37">
        <v>84.395200000000003</v>
      </c>
      <c r="Y1" s="37">
        <v>74.395200000000003</v>
      </c>
      <c r="Z1" s="37">
        <v>64.395200000000003</v>
      </c>
      <c r="AA1" s="37">
        <v>54.395200000000003</v>
      </c>
      <c r="AB1" s="37">
        <v>44.395200000000003</v>
      </c>
      <c r="AC1" s="37">
        <v>34.395200000000003</v>
      </c>
      <c r="AD1" s="43">
        <v>1</v>
      </c>
      <c r="AE1" s="44">
        <v>34.395200000000003</v>
      </c>
      <c r="AF1" s="13">
        <v>42.395200000000003</v>
      </c>
      <c r="AG1" s="13">
        <v>59.395200000000003</v>
      </c>
      <c r="AH1" s="13">
        <v>86.395200000000003</v>
      </c>
      <c r="AI1" s="13">
        <v>121.3952</v>
      </c>
      <c r="AJ1" s="13">
        <v>156.39519999999999</v>
      </c>
    </row>
    <row r="2" spans="1:36" s="15" customFormat="1" x14ac:dyDescent="0.25">
      <c r="A2" s="7">
        <v>42521</v>
      </c>
      <c r="B2" s="8" t="s">
        <v>39</v>
      </c>
      <c r="C2" s="8" t="e">
        <v>#NAME?</v>
      </c>
      <c r="D2" s="8">
        <v>31</v>
      </c>
      <c r="E2" s="8">
        <v>5</v>
      </c>
      <c r="F2" s="9">
        <v>2016</v>
      </c>
      <c r="G2" s="7">
        <v>42157</v>
      </c>
      <c r="H2" s="8" t="s">
        <v>39</v>
      </c>
      <c r="I2" s="57">
        <v>4</v>
      </c>
      <c r="J2" s="10">
        <v>36</v>
      </c>
      <c r="K2" s="33">
        <v>0.86111111111111116</v>
      </c>
      <c r="L2" s="11">
        <v>8.6111111111111107</v>
      </c>
      <c r="M2" s="7">
        <v>42521</v>
      </c>
      <c r="N2" s="8" t="s">
        <v>39</v>
      </c>
      <c r="O2" s="77">
        <v>18</v>
      </c>
      <c r="P2" s="16">
        <v>36</v>
      </c>
      <c r="Q2" s="33">
        <v>0.5</v>
      </c>
      <c r="R2" s="11">
        <v>5</v>
      </c>
      <c r="S2" s="32">
        <v>-0.41935483870967738</v>
      </c>
      <c r="T2" s="62">
        <v>69</v>
      </c>
      <c r="U2" s="72">
        <v>0</v>
      </c>
      <c r="V2" s="81"/>
      <c r="W2" s="28" t="s">
        <v>40</v>
      </c>
      <c r="X2" s="37">
        <v>86.709575000000001</v>
      </c>
      <c r="Y2" s="37">
        <v>76.709575000000001</v>
      </c>
      <c r="Z2" s="37">
        <v>66.709575000000001</v>
      </c>
      <c r="AA2" s="37">
        <v>56.709575000000001</v>
      </c>
      <c r="AB2" s="37">
        <v>46.709575000000001</v>
      </c>
      <c r="AC2" s="37">
        <v>36.709575000000001</v>
      </c>
      <c r="AD2" s="43">
        <v>1</v>
      </c>
      <c r="AE2" s="44">
        <v>36.709575000000001</v>
      </c>
      <c r="AF2" s="13">
        <v>44.015130555555558</v>
      </c>
      <c r="AG2" s="13">
        <v>59.626241666666665</v>
      </c>
      <c r="AH2" s="13">
        <v>85.237352777777772</v>
      </c>
      <c r="AI2" s="13">
        <v>119.54290833333334</v>
      </c>
      <c r="AJ2" s="13">
        <v>153.84846388888889</v>
      </c>
    </row>
    <row r="3" spans="1:36" s="15" customFormat="1" x14ac:dyDescent="0.25">
      <c r="A3" s="7">
        <v>42522</v>
      </c>
      <c r="B3" s="8" t="s">
        <v>33</v>
      </c>
      <c r="C3" s="8" t="e">
        <v>#NAME?</v>
      </c>
      <c r="D3" s="8">
        <v>1</v>
      </c>
      <c r="E3" s="8">
        <v>6</v>
      </c>
      <c r="F3" s="9">
        <v>2016</v>
      </c>
      <c r="G3" s="7">
        <v>42158</v>
      </c>
      <c r="H3" s="8" t="s">
        <v>33</v>
      </c>
      <c r="I3" s="57">
        <v>17</v>
      </c>
      <c r="J3" s="10">
        <v>36</v>
      </c>
      <c r="K3" s="33">
        <v>0.1111111111111111</v>
      </c>
      <c r="L3" s="11">
        <v>1.1111111111111112</v>
      </c>
      <c r="M3" s="7">
        <v>42522</v>
      </c>
      <c r="N3" s="8" t="s">
        <v>33</v>
      </c>
      <c r="O3" s="77">
        <v>10</v>
      </c>
      <c r="P3" s="16">
        <v>36</v>
      </c>
      <c r="Q3" s="33">
        <v>0.27777777777777779</v>
      </c>
      <c r="R3" s="11">
        <v>2.7777777777777777</v>
      </c>
      <c r="S3" s="32">
        <v>1.4999999999999998</v>
      </c>
      <c r="T3" s="62">
        <v>69</v>
      </c>
      <c r="U3" s="72">
        <v>0</v>
      </c>
      <c r="V3" s="81"/>
      <c r="W3" s="28" t="s">
        <v>40</v>
      </c>
      <c r="X3" s="37">
        <v>84.444366666666667</v>
      </c>
      <c r="Y3" s="37">
        <v>74.444366666666667</v>
      </c>
      <c r="Z3" s="37">
        <v>64.444366666666667</v>
      </c>
      <c r="AA3" s="37">
        <v>54.444366666666667</v>
      </c>
      <c r="AB3" s="37">
        <v>44.444366666666667</v>
      </c>
      <c r="AC3" s="37">
        <v>34.444366666666667</v>
      </c>
      <c r="AD3" s="43">
        <v>1</v>
      </c>
      <c r="AE3" s="44">
        <v>34.444366666666667</v>
      </c>
      <c r="AF3" s="13">
        <v>37.999922222222224</v>
      </c>
      <c r="AG3" s="13">
        <v>46.111033333333332</v>
      </c>
      <c r="AH3" s="13">
        <v>64.222144444444439</v>
      </c>
      <c r="AI3" s="13">
        <v>94.777699999999996</v>
      </c>
      <c r="AJ3" s="13">
        <v>125.33325555555555</v>
      </c>
    </row>
    <row r="4" spans="1:36" s="15" customFormat="1" x14ac:dyDescent="0.25">
      <c r="A4" s="7">
        <v>42523</v>
      </c>
      <c r="B4" s="8" t="s">
        <v>32</v>
      </c>
      <c r="C4" s="8" t="e">
        <v>#NAME?</v>
      </c>
      <c r="D4" s="8">
        <v>2</v>
      </c>
      <c r="E4" s="8">
        <v>6</v>
      </c>
      <c r="F4" s="9">
        <v>2016</v>
      </c>
      <c r="G4" s="7">
        <v>42159</v>
      </c>
      <c r="H4" s="8" t="s">
        <v>32</v>
      </c>
      <c r="I4" s="57">
        <v>17</v>
      </c>
      <c r="J4" s="10">
        <v>36</v>
      </c>
      <c r="K4" s="33">
        <v>0.47222222222222221</v>
      </c>
      <c r="L4" s="11">
        <v>4.7222222222222223</v>
      </c>
      <c r="M4" s="7">
        <v>42523</v>
      </c>
      <c r="N4" s="8" t="s">
        <v>32</v>
      </c>
      <c r="O4" s="77">
        <v>16</v>
      </c>
      <c r="P4" s="16">
        <v>36</v>
      </c>
      <c r="Q4" s="33">
        <v>0.44444444444444442</v>
      </c>
      <c r="R4" s="11">
        <v>4.4444444444444446</v>
      </c>
      <c r="S4" s="32">
        <v>-5.8823529411764684E-2</v>
      </c>
      <c r="T4" s="62">
        <v>69</v>
      </c>
      <c r="U4" s="72">
        <v>0</v>
      </c>
      <c r="V4" s="81"/>
      <c r="W4" s="28" t="s">
        <v>40</v>
      </c>
      <c r="X4" s="37">
        <v>88.998324999999994</v>
      </c>
      <c r="Y4" s="37">
        <v>78.998324999999994</v>
      </c>
      <c r="Z4" s="37">
        <v>68.998324999999994</v>
      </c>
      <c r="AA4" s="37">
        <v>58.998325000000001</v>
      </c>
      <c r="AB4" s="37">
        <v>48.998325000000001</v>
      </c>
      <c r="AC4" s="37">
        <v>38.998325000000001</v>
      </c>
      <c r="AD4" s="43">
        <v>1</v>
      </c>
      <c r="AE4" s="44">
        <v>38.998325000000001</v>
      </c>
      <c r="AF4" s="13">
        <v>44.359436111111108</v>
      </c>
      <c r="AG4" s="13">
        <v>56.081658333333337</v>
      </c>
      <c r="AH4" s="13">
        <v>77.803880555555551</v>
      </c>
      <c r="AI4" s="13">
        <v>110.16499166666667</v>
      </c>
      <c r="AJ4" s="13">
        <v>142.52610277777777</v>
      </c>
    </row>
    <row r="5" spans="1:36" s="15" customFormat="1" x14ac:dyDescent="0.25">
      <c r="A5" s="7">
        <v>42524</v>
      </c>
      <c r="B5" s="8" t="s">
        <v>35</v>
      </c>
      <c r="C5" s="8" t="e">
        <v>#NAME?</v>
      </c>
      <c r="D5" s="8">
        <v>3</v>
      </c>
      <c r="E5" s="8">
        <v>6</v>
      </c>
      <c r="F5" s="9">
        <v>2016</v>
      </c>
      <c r="G5" s="7">
        <v>42160</v>
      </c>
      <c r="H5" s="8" t="s">
        <v>35</v>
      </c>
      <c r="I5" s="57">
        <v>18</v>
      </c>
      <c r="J5" s="10">
        <v>36</v>
      </c>
      <c r="K5" s="33">
        <v>0.47222222222222221</v>
      </c>
      <c r="L5" s="11">
        <v>4.7222222222222223</v>
      </c>
      <c r="M5" s="7">
        <v>42524</v>
      </c>
      <c r="N5" s="8" t="s">
        <v>35</v>
      </c>
      <c r="O5" s="77">
        <v>34</v>
      </c>
      <c r="P5" s="16">
        <v>36</v>
      </c>
      <c r="Q5" s="33">
        <v>0.94444444444444442</v>
      </c>
      <c r="R5" s="11">
        <v>9.4444444444444446</v>
      </c>
      <c r="S5" s="32">
        <v>1</v>
      </c>
      <c r="T5" s="62">
        <v>69</v>
      </c>
      <c r="U5" s="72">
        <v>0</v>
      </c>
      <c r="V5" s="81"/>
      <c r="W5" s="28" t="s">
        <v>40</v>
      </c>
      <c r="X5" s="37">
        <v>95.437074999999993</v>
      </c>
      <c r="Y5" s="37">
        <v>85.437074999999993</v>
      </c>
      <c r="Z5" s="37">
        <v>75.437074999999993</v>
      </c>
      <c r="AA5" s="37">
        <v>65.437074999999993</v>
      </c>
      <c r="AB5" s="37">
        <v>55.437075</v>
      </c>
      <c r="AC5" s="37">
        <v>45.437075</v>
      </c>
      <c r="AD5" s="43">
        <v>1</v>
      </c>
      <c r="AE5" s="44">
        <v>45.437075</v>
      </c>
      <c r="AF5" s="13">
        <v>50.798186111111107</v>
      </c>
      <c r="AG5" s="13">
        <v>62.520408333333336</v>
      </c>
      <c r="AH5" s="13">
        <v>84.242630555555564</v>
      </c>
      <c r="AI5" s="13">
        <v>116.60374166666666</v>
      </c>
      <c r="AJ5" s="13">
        <v>148.96485277777776</v>
      </c>
    </row>
    <row r="6" spans="1:36" s="15" customFormat="1" x14ac:dyDescent="0.25">
      <c r="A6" s="7">
        <v>42525</v>
      </c>
      <c r="B6" s="8" t="s">
        <v>36</v>
      </c>
      <c r="C6" s="8" t="e">
        <v>#NAME?</v>
      </c>
      <c r="D6" s="8">
        <v>4</v>
      </c>
      <c r="E6" s="8">
        <v>6</v>
      </c>
      <c r="F6" s="9">
        <v>2016</v>
      </c>
      <c r="G6" s="7">
        <v>42161</v>
      </c>
      <c r="H6" s="8" t="s">
        <v>36</v>
      </c>
      <c r="I6" s="57">
        <v>36</v>
      </c>
      <c r="J6" s="10">
        <v>36</v>
      </c>
      <c r="K6" s="33">
        <v>0.5</v>
      </c>
      <c r="L6" s="11">
        <v>5</v>
      </c>
      <c r="M6" s="7">
        <v>42525</v>
      </c>
      <c r="N6" s="8" t="s">
        <v>36</v>
      </c>
      <c r="O6" s="77">
        <v>36</v>
      </c>
      <c r="P6" s="16">
        <v>36</v>
      </c>
      <c r="Q6" s="33">
        <v>1</v>
      </c>
      <c r="R6" s="11">
        <v>10</v>
      </c>
      <c r="S6" s="32">
        <v>1</v>
      </c>
      <c r="T6" s="62">
        <v>69</v>
      </c>
      <c r="U6" s="72">
        <v>0</v>
      </c>
      <c r="V6" s="81"/>
      <c r="W6" s="28" t="s">
        <v>40</v>
      </c>
      <c r="X6" s="37">
        <v>96.590199999999996</v>
      </c>
      <c r="Y6" s="37">
        <v>86.590199999999996</v>
      </c>
      <c r="Z6" s="37">
        <v>76.590199999999996</v>
      </c>
      <c r="AA6" s="37">
        <v>66.590199999999996</v>
      </c>
      <c r="AB6" s="37">
        <v>56.590199999999996</v>
      </c>
      <c r="AC6" s="37">
        <v>46.590199999999996</v>
      </c>
      <c r="AD6" s="43">
        <v>1</v>
      </c>
      <c r="AE6" s="44">
        <v>46.590199999999996</v>
      </c>
      <c r="AF6" s="13">
        <v>52.090199999999996</v>
      </c>
      <c r="AG6" s="13">
        <v>64.090199999999996</v>
      </c>
      <c r="AH6" s="13">
        <v>86.090199999999996</v>
      </c>
      <c r="AI6" s="13">
        <v>118.5902</v>
      </c>
      <c r="AJ6" s="13">
        <v>151.09020000000001</v>
      </c>
    </row>
    <row r="7" spans="1:36" s="15" customFormat="1" x14ac:dyDescent="0.25">
      <c r="A7" s="7">
        <v>42526</v>
      </c>
      <c r="B7" s="8" t="s">
        <v>37</v>
      </c>
      <c r="C7" s="8" t="e">
        <v>#NAME?</v>
      </c>
      <c r="D7" s="8">
        <v>5</v>
      </c>
      <c r="E7" s="8">
        <v>6</v>
      </c>
      <c r="F7" s="9">
        <v>2016</v>
      </c>
      <c r="G7" s="7">
        <v>42162</v>
      </c>
      <c r="H7" s="8" t="s">
        <v>37</v>
      </c>
      <c r="I7" s="57">
        <v>9</v>
      </c>
      <c r="J7" s="10">
        <v>36</v>
      </c>
      <c r="K7" s="33">
        <v>1</v>
      </c>
      <c r="L7" s="11">
        <v>10</v>
      </c>
      <c r="M7" s="7">
        <v>42526</v>
      </c>
      <c r="N7" s="8" t="s">
        <v>37</v>
      </c>
      <c r="O7" s="77">
        <v>21</v>
      </c>
      <c r="P7" s="16">
        <v>36</v>
      </c>
      <c r="Q7" s="33">
        <v>0.58333333333333337</v>
      </c>
      <c r="R7" s="11">
        <v>5.8333333333333339</v>
      </c>
      <c r="S7" s="32">
        <v>-0.41666666666666663</v>
      </c>
      <c r="T7" s="62">
        <v>69</v>
      </c>
      <c r="U7" s="72">
        <v>0</v>
      </c>
      <c r="V7" s="81"/>
      <c r="W7" s="28" t="s">
        <v>40</v>
      </c>
      <c r="X7" s="37">
        <v>85.910200000000003</v>
      </c>
      <c r="Y7" s="37">
        <v>75.910200000000003</v>
      </c>
      <c r="Z7" s="37">
        <v>65.910200000000003</v>
      </c>
      <c r="AA7" s="37">
        <v>55.910200000000003</v>
      </c>
      <c r="AB7" s="37">
        <v>45.910200000000003</v>
      </c>
      <c r="AC7" s="37">
        <v>35.910200000000003</v>
      </c>
      <c r="AD7" s="43">
        <v>1</v>
      </c>
      <c r="AE7" s="44">
        <v>35.910200000000003</v>
      </c>
      <c r="AF7" s="13">
        <v>43.910200000000003</v>
      </c>
      <c r="AG7" s="13">
        <v>60.910200000000003</v>
      </c>
      <c r="AH7" s="13">
        <v>87.910200000000003</v>
      </c>
      <c r="AI7" s="13">
        <v>122.9102</v>
      </c>
      <c r="AJ7" s="13">
        <v>157.9102</v>
      </c>
    </row>
    <row r="8" spans="1:36" s="15" customFormat="1" x14ac:dyDescent="0.25">
      <c r="A8" s="7">
        <v>42527</v>
      </c>
      <c r="B8" s="8" t="s">
        <v>38</v>
      </c>
      <c r="C8" s="8" t="e">
        <v>#NAME?</v>
      </c>
      <c r="D8" s="8">
        <v>6</v>
      </c>
      <c r="E8" s="8">
        <v>6</v>
      </c>
      <c r="F8" s="9">
        <v>2016</v>
      </c>
      <c r="G8" s="7">
        <v>42163</v>
      </c>
      <c r="H8" s="8" t="s">
        <v>38</v>
      </c>
      <c r="I8" s="57">
        <v>29</v>
      </c>
      <c r="J8" s="10">
        <v>36</v>
      </c>
      <c r="K8" s="33">
        <v>0.25</v>
      </c>
      <c r="L8" s="11">
        <v>2.5</v>
      </c>
      <c r="M8" s="7">
        <v>42527</v>
      </c>
      <c r="N8" s="8" t="s">
        <v>38</v>
      </c>
      <c r="O8" s="77">
        <v>16</v>
      </c>
      <c r="P8" s="16">
        <v>36</v>
      </c>
      <c r="Q8" s="33">
        <v>0.44444444444444442</v>
      </c>
      <c r="R8" s="11">
        <v>4.4444444444444446</v>
      </c>
      <c r="S8" s="32">
        <v>0.7777777777777779</v>
      </c>
      <c r="T8" s="62">
        <v>69</v>
      </c>
      <c r="U8" s="72">
        <v>0</v>
      </c>
      <c r="V8" s="81"/>
      <c r="W8" s="28" t="s">
        <v>40</v>
      </c>
      <c r="X8" s="37">
        <v>87.348325000000003</v>
      </c>
      <c r="Y8" s="37">
        <v>77.348325000000003</v>
      </c>
      <c r="Z8" s="37">
        <v>67.348325000000003</v>
      </c>
      <c r="AA8" s="37">
        <v>57.348325000000003</v>
      </c>
      <c r="AB8" s="37">
        <v>47.348325000000003</v>
      </c>
      <c r="AC8" s="37">
        <v>37.348325000000003</v>
      </c>
      <c r="AD8" s="43">
        <v>1</v>
      </c>
      <c r="AE8" s="44">
        <v>37.348325000000003</v>
      </c>
      <c r="AF8" s="13">
        <v>41.598325000000003</v>
      </c>
      <c r="AG8" s="13">
        <v>51.098325000000003</v>
      </c>
      <c r="AH8" s="13">
        <v>70.598325000000003</v>
      </c>
      <c r="AI8" s="13">
        <v>101.848325</v>
      </c>
      <c r="AJ8" s="13">
        <v>133.09832499999999</v>
      </c>
    </row>
    <row r="9" spans="1:36" s="15" customFormat="1" x14ac:dyDescent="0.25">
      <c r="A9" s="7">
        <v>42528</v>
      </c>
      <c r="B9" s="8" t="s">
        <v>39</v>
      </c>
      <c r="C9" s="8" t="e">
        <v>#NAME?</v>
      </c>
      <c r="D9" s="8">
        <v>7</v>
      </c>
      <c r="E9" s="8">
        <v>6</v>
      </c>
      <c r="F9" s="9">
        <v>2016</v>
      </c>
      <c r="G9" s="7">
        <v>42164</v>
      </c>
      <c r="H9" s="8" t="s">
        <v>39</v>
      </c>
      <c r="I9" s="57">
        <v>36</v>
      </c>
      <c r="J9" s="10">
        <v>36</v>
      </c>
      <c r="K9" s="33">
        <v>0.80555555555555558</v>
      </c>
      <c r="L9" s="11">
        <v>8.0555555555555554</v>
      </c>
      <c r="M9" s="7">
        <v>42528</v>
      </c>
      <c r="N9" s="8" t="s">
        <v>39</v>
      </c>
      <c r="O9" s="77">
        <v>22</v>
      </c>
      <c r="P9" s="16">
        <v>36</v>
      </c>
      <c r="Q9" s="33">
        <v>0.61111111111111116</v>
      </c>
      <c r="R9" s="11">
        <v>6.1111111111111116</v>
      </c>
      <c r="S9" s="32">
        <v>-0.24137931034482751</v>
      </c>
      <c r="T9" s="62">
        <v>69</v>
      </c>
      <c r="U9" s="72">
        <v>0</v>
      </c>
      <c r="V9" s="81"/>
      <c r="W9" s="28" t="s">
        <v>40</v>
      </c>
      <c r="X9" s="37">
        <v>90.084575000000001</v>
      </c>
      <c r="Y9" s="37">
        <v>80.084575000000001</v>
      </c>
      <c r="Z9" s="37">
        <v>70.084575000000001</v>
      </c>
      <c r="AA9" s="37">
        <v>60.084575000000001</v>
      </c>
      <c r="AB9" s="37">
        <v>50.084575000000001</v>
      </c>
      <c r="AC9" s="37">
        <v>40.084575000000001</v>
      </c>
      <c r="AD9" s="43">
        <v>1</v>
      </c>
      <c r="AE9" s="44">
        <v>40.084575000000001</v>
      </c>
      <c r="AF9" s="13">
        <v>47.11235277777778</v>
      </c>
      <c r="AG9" s="13">
        <v>62.16790833333333</v>
      </c>
      <c r="AH9" s="13">
        <v>87.223463888888887</v>
      </c>
      <c r="AI9" s="13">
        <v>121.25124166666666</v>
      </c>
      <c r="AJ9" s="13">
        <v>155.27901944444443</v>
      </c>
    </row>
    <row r="10" spans="1:36" s="15" customFormat="1" x14ac:dyDescent="0.25">
      <c r="A10" s="7">
        <v>42529</v>
      </c>
      <c r="B10" s="8" t="s">
        <v>33</v>
      </c>
      <c r="C10" s="8" t="e">
        <v>#NAME?</v>
      </c>
      <c r="D10" s="8">
        <v>8</v>
      </c>
      <c r="E10" s="8">
        <v>6</v>
      </c>
      <c r="F10" s="9">
        <v>2016</v>
      </c>
      <c r="G10" s="7">
        <v>42165</v>
      </c>
      <c r="H10" s="8" t="s">
        <v>33</v>
      </c>
      <c r="I10" s="57">
        <v>31</v>
      </c>
      <c r="J10" s="10">
        <v>36</v>
      </c>
      <c r="K10" s="33">
        <v>1</v>
      </c>
      <c r="L10" s="11">
        <v>10</v>
      </c>
      <c r="M10" s="7">
        <v>42529</v>
      </c>
      <c r="N10" s="8" t="s">
        <v>33</v>
      </c>
      <c r="O10" s="77">
        <v>32</v>
      </c>
      <c r="P10" s="16">
        <v>36</v>
      </c>
      <c r="Q10" s="33">
        <v>0.88888888888888884</v>
      </c>
      <c r="R10" s="11">
        <v>8.8888888888888893</v>
      </c>
      <c r="S10" s="32">
        <v>-0.11111111111111108</v>
      </c>
      <c r="T10" s="62">
        <v>69</v>
      </c>
      <c r="U10" s="72">
        <v>0</v>
      </c>
      <c r="V10" s="81"/>
      <c r="W10" s="28" t="s">
        <v>40</v>
      </c>
      <c r="X10" s="37">
        <v>94.242699999999999</v>
      </c>
      <c r="Y10" s="37">
        <v>84.242699999999999</v>
      </c>
      <c r="Z10" s="37">
        <v>74.242699999999999</v>
      </c>
      <c r="AA10" s="37">
        <v>64.242699999999999</v>
      </c>
      <c r="AB10" s="37">
        <v>54.242699999999999</v>
      </c>
      <c r="AC10" s="37">
        <v>44.242699999999999</v>
      </c>
      <c r="AD10" s="43">
        <v>1</v>
      </c>
      <c r="AE10" s="44">
        <v>44.242699999999999</v>
      </c>
      <c r="AF10" s="13">
        <v>52.242699999999999</v>
      </c>
      <c r="AG10" s="13">
        <v>69.242699999999999</v>
      </c>
      <c r="AH10" s="13">
        <v>96.242699999999999</v>
      </c>
      <c r="AI10" s="13">
        <v>131.24270000000001</v>
      </c>
      <c r="AJ10" s="13">
        <v>166.24270000000001</v>
      </c>
    </row>
    <row r="11" spans="1:36" s="15" customFormat="1" x14ac:dyDescent="0.25">
      <c r="A11" s="7">
        <v>42530</v>
      </c>
      <c r="B11" s="8" t="s">
        <v>32</v>
      </c>
      <c r="C11" s="8" t="e">
        <v>#NAME?</v>
      </c>
      <c r="D11" s="8">
        <v>9</v>
      </c>
      <c r="E11" s="8">
        <v>6</v>
      </c>
      <c r="F11" s="9">
        <v>2016</v>
      </c>
      <c r="G11" s="7">
        <v>42166</v>
      </c>
      <c r="H11" s="8" t="s">
        <v>32</v>
      </c>
      <c r="I11" s="57">
        <v>25</v>
      </c>
      <c r="J11" s="10">
        <v>36</v>
      </c>
      <c r="K11" s="33">
        <v>0.86111111111111116</v>
      </c>
      <c r="L11" s="11">
        <v>8.6111111111111107</v>
      </c>
      <c r="M11" s="7">
        <v>42530</v>
      </c>
      <c r="N11" s="8" t="s">
        <v>32</v>
      </c>
      <c r="O11" s="77">
        <v>23</v>
      </c>
      <c r="P11" s="16">
        <v>36</v>
      </c>
      <c r="Q11" s="33">
        <v>0.63888888888888884</v>
      </c>
      <c r="R11" s="11">
        <v>6.3888888888888884</v>
      </c>
      <c r="S11" s="32">
        <v>-0.25806451612903231</v>
      </c>
      <c r="T11" s="62">
        <v>69</v>
      </c>
      <c r="U11" s="72">
        <v>0</v>
      </c>
      <c r="V11" s="81"/>
      <c r="W11" s="28" t="s">
        <v>40</v>
      </c>
      <c r="X11" s="37">
        <v>89.971033333333338</v>
      </c>
      <c r="Y11" s="37">
        <v>79.971033333333338</v>
      </c>
      <c r="Z11" s="37">
        <v>69.971033333333338</v>
      </c>
      <c r="AA11" s="37">
        <v>59.971033333333331</v>
      </c>
      <c r="AB11" s="37">
        <v>49.971033333333331</v>
      </c>
      <c r="AC11" s="37">
        <v>39.971033333333331</v>
      </c>
      <c r="AD11" s="43">
        <v>1</v>
      </c>
      <c r="AE11" s="44">
        <v>39.971033333333331</v>
      </c>
      <c r="AF11" s="13">
        <v>47.276588888888888</v>
      </c>
      <c r="AG11" s="13">
        <v>62.887699999999995</v>
      </c>
      <c r="AH11" s="13">
        <v>88.49881111111111</v>
      </c>
      <c r="AI11" s="13">
        <v>122.80436666666667</v>
      </c>
      <c r="AJ11" s="13">
        <v>157.10992222222222</v>
      </c>
    </row>
    <row r="12" spans="1:36" s="15" customFormat="1" x14ac:dyDescent="0.25">
      <c r="A12" s="7">
        <v>42531</v>
      </c>
      <c r="B12" s="8" t="s">
        <v>35</v>
      </c>
      <c r="C12" s="8" t="e">
        <v>#NAME?</v>
      </c>
      <c r="D12" s="8">
        <v>10</v>
      </c>
      <c r="E12" s="8">
        <v>6</v>
      </c>
      <c r="F12" s="9">
        <v>2016</v>
      </c>
      <c r="G12" s="7">
        <v>42167</v>
      </c>
      <c r="H12" s="8" t="s">
        <v>35</v>
      </c>
      <c r="I12" s="57">
        <v>36</v>
      </c>
      <c r="J12" s="10">
        <v>36</v>
      </c>
      <c r="K12" s="33">
        <v>0.69444444444444442</v>
      </c>
      <c r="L12" s="11">
        <v>6.9444444444444446</v>
      </c>
      <c r="M12" s="7">
        <v>42531</v>
      </c>
      <c r="N12" s="8" t="s">
        <v>35</v>
      </c>
      <c r="O12" s="77">
        <v>9</v>
      </c>
      <c r="P12" s="16">
        <v>36</v>
      </c>
      <c r="Q12" s="33">
        <v>0.25</v>
      </c>
      <c r="R12" s="11">
        <v>2.5</v>
      </c>
      <c r="S12" s="32">
        <v>-0.64</v>
      </c>
      <c r="T12" s="62">
        <v>69</v>
      </c>
      <c r="U12" s="72">
        <v>0</v>
      </c>
      <c r="V12" s="81"/>
      <c r="W12" s="28" t="s">
        <v>40</v>
      </c>
      <c r="X12" s="37">
        <v>84.2727</v>
      </c>
      <c r="Y12" s="37">
        <v>74.2727</v>
      </c>
      <c r="Z12" s="37">
        <v>64.2727</v>
      </c>
      <c r="AA12" s="37">
        <v>54.2727</v>
      </c>
      <c r="AB12" s="37">
        <v>44.2727</v>
      </c>
      <c r="AC12" s="37">
        <v>34.2727</v>
      </c>
      <c r="AD12" s="43">
        <v>1</v>
      </c>
      <c r="AE12" s="44">
        <v>34.2727</v>
      </c>
      <c r="AF12" s="13">
        <v>40.744922222222222</v>
      </c>
      <c r="AG12" s="13">
        <v>54.689366666666672</v>
      </c>
      <c r="AH12" s="13">
        <v>78.633811111111115</v>
      </c>
      <c r="AI12" s="13">
        <v>112.10603333333333</v>
      </c>
      <c r="AJ12" s="13">
        <v>145.57825555555556</v>
      </c>
    </row>
    <row r="13" spans="1:36" s="15" customFormat="1" x14ac:dyDescent="0.25">
      <c r="A13" s="7">
        <v>42532</v>
      </c>
      <c r="B13" s="8" t="s">
        <v>36</v>
      </c>
      <c r="C13" s="8" t="e">
        <v>#NAME?</v>
      </c>
      <c r="D13" s="8">
        <v>11</v>
      </c>
      <c r="E13" s="8">
        <v>6</v>
      </c>
      <c r="F13" s="9">
        <v>2016</v>
      </c>
      <c r="G13" s="7">
        <v>42168</v>
      </c>
      <c r="H13" s="8" t="s">
        <v>36</v>
      </c>
      <c r="I13" s="57">
        <v>36</v>
      </c>
      <c r="J13" s="10">
        <v>36</v>
      </c>
      <c r="K13" s="33">
        <v>1</v>
      </c>
      <c r="L13" s="11">
        <v>10</v>
      </c>
      <c r="M13" s="7">
        <v>42532</v>
      </c>
      <c r="N13" s="8" t="s">
        <v>36</v>
      </c>
      <c r="O13" s="77">
        <v>32</v>
      </c>
      <c r="P13" s="16">
        <v>36</v>
      </c>
      <c r="Q13" s="33">
        <v>0.88888888888888884</v>
      </c>
      <c r="R13" s="11">
        <v>8.8888888888888893</v>
      </c>
      <c r="S13" s="32">
        <v>-0.11111111111111108</v>
      </c>
      <c r="T13" s="62">
        <v>69</v>
      </c>
      <c r="U13" s="72">
        <v>0</v>
      </c>
      <c r="V13" s="81"/>
      <c r="W13" s="28" t="s">
        <v>40</v>
      </c>
      <c r="X13" s="37">
        <v>94.242699999999999</v>
      </c>
      <c r="Y13" s="37">
        <v>84.242699999999999</v>
      </c>
      <c r="Z13" s="37">
        <v>74.242699999999999</v>
      </c>
      <c r="AA13" s="37">
        <v>64.242699999999999</v>
      </c>
      <c r="AB13" s="37">
        <v>54.242699999999999</v>
      </c>
      <c r="AC13" s="37">
        <v>44.242699999999999</v>
      </c>
      <c r="AD13" s="43">
        <v>1</v>
      </c>
      <c r="AE13" s="44">
        <v>44.242699999999999</v>
      </c>
      <c r="AF13" s="13">
        <v>52.242699999999999</v>
      </c>
      <c r="AG13" s="13">
        <v>69.242699999999999</v>
      </c>
      <c r="AH13" s="13">
        <v>96.242699999999999</v>
      </c>
      <c r="AI13" s="13">
        <v>131.24270000000001</v>
      </c>
      <c r="AJ13" s="13">
        <v>166.24270000000001</v>
      </c>
    </row>
    <row r="14" spans="1:36" s="15" customFormat="1" x14ac:dyDescent="0.25">
      <c r="A14" s="7">
        <v>42533</v>
      </c>
      <c r="B14" s="8" t="s">
        <v>37</v>
      </c>
      <c r="C14" s="8" t="e">
        <v>#NAME?</v>
      </c>
      <c r="D14" s="8">
        <v>12</v>
      </c>
      <c r="E14" s="8">
        <v>6</v>
      </c>
      <c r="F14" s="9">
        <v>2016</v>
      </c>
      <c r="G14" s="7">
        <v>42169</v>
      </c>
      <c r="H14" s="8" t="s">
        <v>37</v>
      </c>
      <c r="I14" s="57">
        <v>17</v>
      </c>
      <c r="J14" s="10">
        <v>36</v>
      </c>
      <c r="K14" s="33">
        <v>1</v>
      </c>
      <c r="L14" s="11">
        <v>10</v>
      </c>
      <c r="M14" s="7">
        <v>42533</v>
      </c>
      <c r="N14" s="8" t="s">
        <v>37</v>
      </c>
      <c r="O14" s="77">
        <v>36</v>
      </c>
      <c r="P14" s="16">
        <v>36</v>
      </c>
      <c r="Q14" s="33">
        <v>1</v>
      </c>
      <c r="R14" s="11">
        <v>10</v>
      </c>
      <c r="S14" s="32">
        <v>0</v>
      </c>
      <c r="T14" s="62">
        <v>69</v>
      </c>
      <c r="U14" s="72">
        <v>0</v>
      </c>
      <c r="V14" s="81"/>
      <c r="W14" s="28" t="s">
        <v>40</v>
      </c>
      <c r="X14" s="37">
        <v>97.2727</v>
      </c>
      <c r="Y14" s="37">
        <v>87.2727</v>
      </c>
      <c r="Z14" s="37">
        <v>77.2727</v>
      </c>
      <c r="AA14" s="37">
        <v>67.2727</v>
      </c>
      <c r="AB14" s="37">
        <v>57.2727</v>
      </c>
      <c r="AC14" s="37">
        <v>47.2727</v>
      </c>
      <c r="AD14" s="43">
        <v>1</v>
      </c>
      <c r="AE14" s="44">
        <v>47.2727</v>
      </c>
      <c r="AF14" s="13">
        <v>55.2727</v>
      </c>
      <c r="AG14" s="13">
        <v>72.2727</v>
      </c>
      <c r="AH14" s="13">
        <v>99.2727</v>
      </c>
      <c r="AI14" s="13">
        <v>134.27269999999999</v>
      </c>
      <c r="AJ14" s="13">
        <v>169.27269999999999</v>
      </c>
    </row>
    <row r="15" spans="1:36" s="15" customFormat="1" x14ac:dyDescent="0.25">
      <c r="A15" s="7">
        <v>42534</v>
      </c>
      <c r="B15" s="8" t="s">
        <v>38</v>
      </c>
      <c r="C15" s="8" t="e">
        <v>#NAME?</v>
      </c>
      <c r="D15" s="8">
        <v>13</v>
      </c>
      <c r="E15" s="8">
        <v>6</v>
      </c>
      <c r="F15" s="9">
        <v>2016</v>
      </c>
      <c r="G15" s="7">
        <v>42170</v>
      </c>
      <c r="H15" s="8" t="s">
        <v>38</v>
      </c>
      <c r="I15" s="57">
        <v>17</v>
      </c>
      <c r="J15" s="10">
        <v>36</v>
      </c>
      <c r="K15" s="33">
        <v>0.47222222222222221</v>
      </c>
      <c r="L15" s="11">
        <v>4.7222222222222223</v>
      </c>
      <c r="M15" s="7">
        <v>42534</v>
      </c>
      <c r="N15" s="8" t="s">
        <v>38</v>
      </c>
      <c r="O15" s="77">
        <v>28</v>
      </c>
      <c r="P15" s="16">
        <v>36</v>
      </c>
      <c r="Q15" s="33">
        <v>0.77777777777777779</v>
      </c>
      <c r="R15" s="11">
        <v>7.7777777777777777</v>
      </c>
      <c r="S15" s="32">
        <v>0.64705882352941169</v>
      </c>
      <c r="T15" s="62">
        <v>69</v>
      </c>
      <c r="U15" s="72">
        <v>0</v>
      </c>
      <c r="V15" s="81"/>
      <c r="W15" s="28" t="s">
        <v>40</v>
      </c>
      <c r="X15" s="37">
        <v>93.290824999999998</v>
      </c>
      <c r="Y15" s="37">
        <v>83.290824999999998</v>
      </c>
      <c r="Z15" s="37">
        <v>73.290824999999998</v>
      </c>
      <c r="AA15" s="37">
        <v>63.290824999999998</v>
      </c>
      <c r="AB15" s="37">
        <v>53.290824999999998</v>
      </c>
      <c r="AC15" s="37">
        <v>43.290824999999998</v>
      </c>
      <c r="AD15" s="43">
        <v>1</v>
      </c>
      <c r="AE15" s="44">
        <v>43.290824999999998</v>
      </c>
      <c r="AF15" s="13">
        <v>48.651936111111112</v>
      </c>
      <c r="AG15" s="13">
        <v>60.374158333333334</v>
      </c>
      <c r="AH15" s="13">
        <v>82.096380555555555</v>
      </c>
      <c r="AI15" s="13">
        <v>114.45749166666667</v>
      </c>
      <c r="AJ15" s="13">
        <v>146.81860277777778</v>
      </c>
    </row>
    <row r="16" spans="1:36" s="15" customFormat="1" x14ac:dyDescent="0.25">
      <c r="A16" s="7">
        <v>42535</v>
      </c>
      <c r="B16" s="8" t="s">
        <v>39</v>
      </c>
      <c r="C16" s="8" t="e">
        <v>#NAME?</v>
      </c>
      <c r="D16" s="8">
        <v>14</v>
      </c>
      <c r="E16" s="8">
        <v>6</v>
      </c>
      <c r="F16" s="9">
        <v>2016</v>
      </c>
      <c r="G16" s="7">
        <v>42171</v>
      </c>
      <c r="H16" s="8" t="s">
        <v>39</v>
      </c>
      <c r="I16" s="57">
        <v>19</v>
      </c>
      <c r="J16" s="10">
        <v>36</v>
      </c>
      <c r="K16" s="33">
        <v>0.47222222222222221</v>
      </c>
      <c r="L16" s="11">
        <v>4.7222222222222223</v>
      </c>
      <c r="M16" s="7">
        <v>42535</v>
      </c>
      <c r="N16" s="8" t="s">
        <v>39</v>
      </c>
      <c r="O16" s="77">
        <v>33</v>
      </c>
      <c r="P16" s="16">
        <v>36</v>
      </c>
      <c r="Q16" s="33">
        <v>0.91666666666666663</v>
      </c>
      <c r="R16" s="11">
        <v>9.1666666666666661</v>
      </c>
      <c r="S16" s="32">
        <v>0.94117647058823517</v>
      </c>
      <c r="T16" s="62">
        <v>69</v>
      </c>
      <c r="U16" s="72">
        <v>0</v>
      </c>
      <c r="V16" s="81"/>
      <c r="W16" s="28" t="s">
        <v>40</v>
      </c>
      <c r="X16" s="37">
        <v>95.079366666666658</v>
      </c>
      <c r="Y16" s="37">
        <v>85.079366666666658</v>
      </c>
      <c r="Z16" s="37">
        <v>75.079366666666658</v>
      </c>
      <c r="AA16" s="37">
        <v>65.079366666666658</v>
      </c>
      <c r="AB16" s="37">
        <v>55.079366666666665</v>
      </c>
      <c r="AC16" s="37">
        <v>45.079366666666665</v>
      </c>
      <c r="AD16" s="43">
        <v>1</v>
      </c>
      <c r="AE16" s="44">
        <v>45.079366666666665</v>
      </c>
      <c r="AF16" s="13">
        <v>50.44047777777778</v>
      </c>
      <c r="AG16" s="13">
        <v>62.162700000000001</v>
      </c>
      <c r="AH16" s="13">
        <v>83.884922222222229</v>
      </c>
      <c r="AI16" s="13">
        <v>116.24603333333333</v>
      </c>
      <c r="AJ16" s="13">
        <v>148.60714444444443</v>
      </c>
    </row>
    <row r="17" spans="1:36" s="15" customFormat="1" x14ac:dyDescent="0.25">
      <c r="A17" s="7">
        <v>42536</v>
      </c>
      <c r="B17" s="8" t="s">
        <v>33</v>
      </c>
      <c r="C17" s="8" t="e">
        <v>#NAME?</v>
      </c>
      <c r="D17" s="8">
        <v>15</v>
      </c>
      <c r="E17" s="8">
        <v>6</v>
      </c>
      <c r="F17" s="9">
        <v>2016</v>
      </c>
      <c r="G17" s="7">
        <v>42172</v>
      </c>
      <c r="H17" s="8" t="s">
        <v>33</v>
      </c>
      <c r="I17" s="57">
        <v>22</v>
      </c>
      <c r="J17" s="10">
        <v>36</v>
      </c>
      <c r="K17" s="33">
        <v>0.52777777777777779</v>
      </c>
      <c r="L17" s="11">
        <v>5.2777777777777777</v>
      </c>
      <c r="M17" s="7">
        <v>42536</v>
      </c>
      <c r="N17" s="8" t="s">
        <v>33</v>
      </c>
      <c r="O17" s="77">
        <v>30</v>
      </c>
      <c r="P17" s="16">
        <v>36</v>
      </c>
      <c r="Q17" s="33">
        <v>0.83333333333333337</v>
      </c>
      <c r="R17" s="11">
        <v>8.3333333333333339</v>
      </c>
      <c r="S17" s="32">
        <v>0.57894736842105277</v>
      </c>
      <c r="T17" s="62">
        <v>69</v>
      </c>
      <c r="U17" s="72">
        <v>0</v>
      </c>
      <c r="V17" s="81"/>
      <c r="W17" s="28" t="s">
        <v>40</v>
      </c>
      <c r="X17" s="37">
        <v>94.587074999999999</v>
      </c>
      <c r="Y17" s="37">
        <v>84.587074999999999</v>
      </c>
      <c r="Z17" s="37">
        <v>74.587074999999999</v>
      </c>
      <c r="AA17" s="37">
        <v>64.587074999999999</v>
      </c>
      <c r="AB17" s="37">
        <v>54.587074999999999</v>
      </c>
      <c r="AC17" s="37">
        <v>44.587074999999999</v>
      </c>
      <c r="AD17" s="43">
        <v>1</v>
      </c>
      <c r="AE17" s="44">
        <v>44.587074999999999</v>
      </c>
      <c r="AF17" s="13">
        <v>50.225963888888892</v>
      </c>
      <c r="AG17" s="13">
        <v>62.50374166666667</v>
      </c>
      <c r="AH17" s="13">
        <v>84.781519444444442</v>
      </c>
      <c r="AI17" s="13">
        <v>117.42040833333334</v>
      </c>
      <c r="AJ17" s="13">
        <v>150.05929722222223</v>
      </c>
    </row>
    <row r="18" spans="1:36" s="15" customFormat="1" x14ac:dyDescent="0.25">
      <c r="A18" s="7">
        <v>42537</v>
      </c>
      <c r="B18" s="8" t="s">
        <v>32</v>
      </c>
      <c r="C18" s="8" t="e">
        <v>#NAME?</v>
      </c>
      <c r="D18" s="8">
        <v>16</v>
      </c>
      <c r="E18" s="8">
        <v>6</v>
      </c>
      <c r="F18" s="9">
        <v>2016</v>
      </c>
      <c r="G18" s="7">
        <v>42173</v>
      </c>
      <c r="H18" s="8" t="s">
        <v>32</v>
      </c>
      <c r="I18" s="57">
        <v>20</v>
      </c>
      <c r="J18" s="10">
        <v>36</v>
      </c>
      <c r="K18" s="33">
        <v>0.61111111111111116</v>
      </c>
      <c r="L18" s="11">
        <v>6.1111111111111116</v>
      </c>
      <c r="M18" s="7">
        <v>42537</v>
      </c>
      <c r="N18" s="8" t="s">
        <v>32</v>
      </c>
      <c r="O18" s="77">
        <v>26</v>
      </c>
      <c r="P18" s="16">
        <v>36</v>
      </c>
      <c r="Q18" s="33">
        <v>0.72222222222222221</v>
      </c>
      <c r="R18" s="11">
        <v>7.2222222222222223</v>
      </c>
      <c r="S18" s="32">
        <v>0.18181818181818174</v>
      </c>
      <c r="T18" s="62">
        <v>69</v>
      </c>
      <c r="U18" s="72">
        <v>0</v>
      </c>
      <c r="V18" s="81"/>
      <c r="W18" s="28" t="s">
        <v>40</v>
      </c>
      <c r="X18" s="37">
        <v>93.291033333333331</v>
      </c>
      <c r="Y18" s="37">
        <v>83.291033333333331</v>
      </c>
      <c r="Z18" s="37">
        <v>73.291033333333331</v>
      </c>
      <c r="AA18" s="37">
        <v>63.291033333333331</v>
      </c>
      <c r="AB18" s="37">
        <v>53.291033333333331</v>
      </c>
      <c r="AC18" s="37">
        <v>43.291033333333331</v>
      </c>
      <c r="AD18" s="43">
        <v>1</v>
      </c>
      <c r="AE18" s="44">
        <v>43.291033333333331</v>
      </c>
      <c r="AF18" s="13">
        <v>49.346588888888888</v>
      </c>
      <c r="AG18" s="13">
        <v>62.457700000000003</v>
      </c>
      <c r="AH18" s="13">
        <v>85.568811111111117</v>
      </c>
      <c r="AI18" s="13">
        <v>118.62436666666667</v>
      </c>
      <c r="AJ18" s="13">
        <v>151.67992222222222</v>
      </c>
    </row>
    <row r="19" spans="1:36" s="15" customFormat="1" x14ac:dyDescent="0.25">
      <c r="A19" s="7">
        <v>42538</v>
      </c>
      <c r="B19" s="8" t="s">
        <v>35</v>
      </c>
      <c r="C19" s="8" t="e">
        <v>#NAME?</v>
      </c>
      <c r="D19" s="8">
        <v>17</v>
      </c>
      <c r="E19" s="8">
        <v>6</v>
      </c>
      <c r="F19" s="9">
        <v>2016</v>
      </c>
      <c r="G19" s="7">
        <v>42174</v>
      </c>
      <c r="H19" s="8" t="s">
        <v>35</v>
      </c>
      <c r="I19" s="57">
        <v>13</v>
      </c>
      <c r="J19" s="10">
        <v>36</v>
      </c>
      <c r="K19" s="33">
        <v>0.55555555555555558</v>
      </c>
      <c r="L19" s="11">
        <v>5.5555555555555554</v>
      </c>
      <c r="M19" s="7">
        <v>42538</v>
      </c>
      <c r="N19" s="8" t="s">
        <v>35</v>
      </c>
      <c r="O19" s="77">
        <v>29</v>
      </c>
      <c r="P19" s="16">
        <v>36</v>
      </c>
      <c r="Q19" s="33">
        <v>0.80555555555555558</v>
      </c>
      <c r="R19" s="11">
        <v>8.0555555555555554</v>
      </c>
      <c r="S19" s="32">
        <v>0.45</v>
      </c>
      <c r="T19" s="62">
        <v>69</v>
      </c>
      <c r="U19" s="72">
        <v>0</v>
      </c>
      <c r="V19" s="81"/>
      <c r="W19" s="28" t="s">
        <v>40</v>
      </c>
      <c r="X19" s="37">
        <v>94.393533333333323</v>
      </c>
      <c r="Y19" s="37">
        <v>84.393533333333323</v>
      </c>
      <c r="Z19" s="37">
        <v>74.393533333333323</v>
      </c>
      <c r="AA19" s="37">
        <v>64.393533333333323</v>
      </c>
      <c r="AB19" s="37">
        <v>54.39353333333333</v>
      </c>
      <c r="AC19" s="37">
        <v>44.39353333333333</v>
      </c>
      <c r="AD19" s="43">
        <v>1</v>
      </c>
      <c r="AE19" s="44">
        <v>44.39353333333333</v>
      </c>
      <c r="AF19" s="13">
        <v>50.171311111111109</v>
      </c>
      <c r="AG19" s="13">
        <v>62.726866666666666</v>
      </c>
      <c r="AH19" s="13">
        <v>85.282422222222223</v>
      </c>
      <c r="AI19" s="13">
        <v>118.06020000000001</v>
      </c>
      <c r="AJ19" s="13">
        <v>150.83797777777778</v>
      </c>
    </row>
    <row r="20" spans="1:36" s="15" customFormat="1" x14ac:dyDescent="0.25">
      <c r="A20" s="7">
        <v>42539</v>
      </c>
      <c r="B20" s="8" t="s">
        <v>36</v>
      </c>
      <c r="C20" s="8" t="e">
        <v>#NAME?</v>
      </c>
      <c r="D20" s="8">
        <v>18</v>
      </c>
      <c r="E20" s="8">
        <v>6</v>
      </c>
      <c r="F20" s="9">
        <v>2016</v>
      </c>
      <c r="G20" s="7">
        <v>42175</v>
      </c>
      <c r="H20" s="8" t="s">
        <v>36</v>
      </c>
      <c r="I20" s="57">
        <v>20</v>
      </c>
      <c r="J20" s="10">
        <v>36</v>
      </c>
      <c r="K20" s="33">
        <v>0.3611111111111111</v>
      </c>
      <c r="L20" s="11">
        <v>3.6111111111111112</v>
      </c>
      <c r="M20" s="7">
        <v>42539</v>
      </c>
      <c r="N20" s="8" t="s">
        <v>36</v>
      </c>
      <c r="O20" s="77">
        <v>35</v>
      </c>
      <c r="P20" s="16">
        <v>36</v>
      </c>
      <c r="Q20" s="33">
        <v>0.97222222222222221</v>
      </c>
      <c r="R20" s="11">
        <v>9.7222222222222214</v>
      </c>
      <c r="S20" s="32">
        <v>1.6923076923076921</v>
      </c>
      <c r="T20" s="62">
        <v>69</v>
      </c>
      <c r="U20" s="72">
        <v>0</v>
      </c>
      <c r="V20" s="81"/>
      <c r="W20" s="28" t="s">
        <v>40</v>
      </c>
      <c r="X20" s="37">
        <v>93.707283333333336</v>
      </c>
      <c r="Y20" s="37">
        <v>83.707283333333336</v>
      </c>
      <c r="Z20" s="37">
        <v>73.707283333333336</v>
      </c>
      <c r="AA20" s="37">
        <v>63.707283333333336</v>
      </c>
      <c r="AB20" s="37">
        <v>53.707283333333336</v>
      </c>
      <c r="AC20" s="37">
        <v>43.707283333333336</v>
      </c>
      <c r="AD20" s="43">
        <v>1</v>
      </c>
      <c r="AE20" s="44">
        <v>43.707283333333336</v>
      </c>
      <c r="AF20" s="13">
        <v>48.512838888888894</v>
      </c>
      <c r="AG20" s="13">
        <v>59.123950000000001</v>
      </c>
      <c r="AH20" s="13">
        <v>79.735061111111108</v>
      </c>
      <c r="AI20" s="13">
        <v>111.54061666666666</v>
      </c>
      <c r="AJ20" s="13">
        <v>143.34617222222221</v>
      </c>
    </row>
    <row r="21" spans="1:36" s="15" customFormat="1" x14ac:dyDescent="0.25">
      <c r="A21" s="7">
        <v>42540</v>
      </c>
      <c r="B21" s="8" t="s">
        <v>37</v>
      </c>
      <c r="C21" s="8" t="e">
        <v>#NAME?</v>
      </c>
      <c r="D21" s="8">
        <v>19</v>
      </c>
      <c r="E21" s="8">
        <v>6</v>
      </c>
      <c r="F21" s="9">
        <v>2016</v>
      </c>
      <c r="G21" s="7">
        <v>42176</v>
      </c>
      <c r="H21" s="8" t="s">
        <v>37</v>
      </c>
      <c r="I21" s="57">
        <v>15</v>
      </c>
      <c r="J21" s="10">
        <v>36</v>
      </c>
      <c r="K21" s="33">
        <v>0.55555555555555558</v>
      </c>
      <c r="L21" s="11">
        <v>5.5555555555555554</v>
      </c>
      <c r="M21" s="7">
        <v>42540</v>
      </c>
      <c r="N21" s="8" t="s">
        <v>37</v>
      </c>
      <c r="O21" s="77">
        <v>16</v>
      </c>
      <c r="P21" s="16">
        <v>36</v>
      </c>
      <c r="Q21" s="33">
        <v>0.44444444444444442</v>
      </c>
      <c r="R21" s="11">
        <v>4.4444444444444446</v>
      </c>
      <c r="S21" s="32">
        <v>-0.19999999999999993</v>
      </c>
      <c r="T21" s="62">
        <v>69</v>
      </c>
      <c r="U21" s="72">
        <v>0</v>
      </c>
      <c r="V21" s="81"/>
      <c r="W21" s="28" t="s">
        <v>40</v>
      </c>
      <c r="X21" s="37">
        <v>88.922699999999992</v>
      </c>
      <c r="Y21" s="37">
        <v>78.922699999999992</v>
      </c>
      <c r="Z21" s="37">
        <v>68.922699999999992</v>
      </c>
      <c r="AA21" s="37">
        <v>58.922699999999999</v>
      </c>
      <c r="AB21" s="37">
        <v>48.922699999999999</v>
      </c>
      <c r="AC21" s="37">
        <v>38.922699999999999</v>
      </c>
      <c r="AD21" s="43">
        <v>1</v>
      </c>
      <c r="AE21" s="44">
        <v>38.922699999999999</v>
      </c>
      <c r="AF21" s="13">
        <v>44.700477777777778</v>
      </c>
      <c r="AG21" s="13">
        <v>57.256033333333335</v>
      </c>
      <c r="AH21" s="13">
        <v>79.811588888888892</v>
      </c>
      <c r="AI21" s="13">
        <v>112.58936666666666</v>
      </c>
      <c r="AJ21" s="13">
        <v>145.36714444444445</v>
      </c>
    </row>
    <row r="22" spans="1:36" s="15" customFormat="1" x14ac:dyDescent="0.25">
      <c r="A22" s="7">
        <v>42541</v>
      </c>
      <c r="B22" s="8" t="s">
        <v>38</v>
      </c>
      <c r="C22" s="8" t="e">
        <v>#NAME?</v>
      </c>
      <c r="D22" s="8">
        <v>20</v>
      </c>
      <c r="E22" s="8">
        <v>6</v>
      </c>
      <c r="F22" s="9">
        <v>2016</v>
      </c>
      <c r="G22" s="7">
        <v>42177</v>
      </c>
      <c r="H22" s="8" t="s">
        <v>38</v>
      </c>
      <c r="I22" s="57">
        <v>24</v>
      </c>
      <c r="J22" s="10">
        <v>36</v>
      </c>
      <c r="K22" s="33">
        <v>0.41666666666666669</v>
      </c>
      <c r="L22" s="11">
        <v>4.166666666666667</v>
      </c>
      <c r="M22" s="7">
        <v>42541</v>
      </c>
      <c r="N22" s="8" t="s">
        <v>38</v>
      </c>
      <c r="O22" s="77">
        <v>19</v>
      </c>
      <c r="P22" s="16">
        <v>36</v>
      </c>
      <c r="Q22" s="33">
        <v>0.52777777777777779</v>
      </c>
      <c r="R22" s="11">
        <v>5.2777777777777777</v>
      </c>
      <c r="S22" s="32">
        <v>0.26666666666666655</v>
      </c>
      <c r="T22" s="62">
        <v>69</v>
      </c>
      <c r="U22" s="72">
        <v>0</v>
      </c>
      <c r="V22" s="81"/>
      <c r="W22" s="28" t="s">
        <v>40</v>
      </c>
      <c r="X22" s="37">
        <v>89.785200000000003</v>
      </c>
      <c r="Y22" s="37">
        <v>79.785200000000003</v>
      </c>
      <c r="Z22" s="37">
        <v>69.785200000000003</v>
      </c>
      <c r="AA22" s="37">
        <v>59.785200000000003</v>
      </c>
      <c r="AB22" s="37">
        <v>49.785200000000003</v>
      </c>
      <c r="AC22" s="37">
        <v>39.785200000000003</v>
      </c>
      <c r="AD22" s="43">
        <v>1</v>
      </c>
      <c r="AE22" s="44">
        <v>39.785200000000003</v>
      </c>
      <c r="AF22" s="13">
        <v>44.868533333333332</v>
      </c>
      <c r="AG22" s="13">
        <v>56.035200000000003</v>
      </c>
      <c r="AH22" s="13">
        <v>77.20186666666666</v>
      </c>
      <c r="AI22" s="13">
        <v>109.2852</v>
      </c>
      <c r="AJ22" s="13">
        <v>141.36853333333335</v>
      </c>
    </row>
    <row r="23" spans="1:36" s="15" customFormat="1" x14ac:dyDescent="0.25">
      <c r="A23" s="7">
        <v>42542</v>
      </c>
      <c r="B23" s="8" t="s">
        <v>39</v>
      </c>
      <c r="C23" s="8" t="e">
        <v>#NAME?</v>
      </c>
      <c r="D23" s="8">
        <v>21</v>
      </c>
      <c r="E23" s="8">
        <v>6</v>
      </c>
      <c r="F23" s="9">
        <v>2016</v>
      </c>
      <c r="G23" s="7">
        <v>42178</v>
      </c>
      <c r="H23" s="8" t="s">
        <v>39</v>
      </c>
      <c r="I23" s="57">
        <v>18</v>
      </c>
      <c r="J23" s="10">
        <v>36</v>
      </c>
      <c r="K23" s="33">
        <v>0.66666666666666663</v>
      </c>
      <c r="L23" s="11">
        <v>6.6666666666666661</v>
      </c>
      <c r="M23" s="7">
        <v>42542</v>
      </c>
      <c r="N23" s="8" t="s">
        <v>39</v>
      </c>
      <c r="O23" s="77">
        <v>21</v>
      </c>
      <c r="P23" s="16">
        <v>36</v>
      </c>
      <c r="Q23" s="33">
        <v>0.58333333333333337</v>
      </c>
      <c r="R23" s="11">
        <v>5.8333333333333339</v>
      </c>
      <c r="S23" s="32">
        <v>-0.12499999999999983</v>
      </c>
      <c r="T23" s="62">
        <v>69</v>
      </c>
      <c r="U23" s="72">
        <v>0</v>
      </c>
      <c r="V23" s="81"/>
      <c r="W23" s="28" t="s">
        <v>40</v>
      </c>
      <c r="X23" s="37">
        <v>90.7577</v>
      </c>
      <c r="Y23" s="37">
        <v>80.7577</v>
      </c>
      <c r="Z23" s="37">
        <v>70.7577</v>
      </c>
      <c r="AA23" s="37">
        <v>60.7577</v>
      </c>
      <c r="AB23" s="37">
        <v>50.7577</v>
      </c>
      <c r="AC23" s="37">
        <v>40.7577</v>
      </c>
      <c r="AD23" s="43">
        <v>1</v>
      </c>
      <c r="AE23" s="44">
        <v>40.7577</v>
      </c>
      <c r="AF23" s="13">
        <v>47.091033333333336</v>
      </c>
      <c r="AG23" s="13">
        <v>60.7577</v>
      </c>
      <c r="AH23" s="13">
        <v>84.424366666666671</v>
      </c>
      <c r="AI23" s="13">
        <v>117.7577</v>
      </c>
      <c r="AJ23" s="13">
        <v>151.09103333333331</v>
      </c>
    </row>
    <row r="24" spans="1:36" s="15" customFormat="1" x14ac:dyDescent="0.25">
      <c r="A24" s="7">
        <v>42543</v>
      </c>
      <c r="B24" s="8" t="s">
        <v>33</v>
      </c>
      <c r="C24" s="8" t="e">
        <v>#NAME?</v>
      </c>
      <c r="D24" s="8">
        <v>22</v>
      </c>
      <c r="E24" s="8">
        <v>6</v>
      </c>
      <c r="F24" s="9">
        <v>2016</v>
      </c>
      <c r="G24" s="7">
        <v>42179</v>
      </c>
      <c r="H24" s="8" t="s">
        <v>33</v>
      </c>
      <c r="I24" s="57">
        <v>28</v>
      </c>
      <c r="J24" s="10">
        <v>36</v>
      </c>
      <c r="K24" s="33">
        <v>0.5</v>
      </c>
      <c r="L24" s="11">
        <v>5</v>
      </c>
      <c r="M24" s="7">
        <v>42543</v>
      </c>
      <c r="N24" s="8" t="s">
        <v>33</v>
      </c>
      <c r="O24" s="77">
        <v>13</v>
      </c>
      <c r="P24" s="16">
        <v>36</v>
      </c>
      <c r="Q24" s="33">
        <v>0.3611111111111111</v>
      </c>
      <c r="R24" s="11">
        <v>3.6111111111111112</v>
      </c>
      <c r="S24" s="32">
        <v>-0.27777777777777779</v>
      </c>
      <c r="T24" s="62">
        <v>69</v>
      </c>
      <c r="U24" s="72">
        <v>0</v>
      </c>
      <c r="V24" s="81"/>
      <c r="W24" s="28" t="s">
        <v>40</v>
      </c>
      <c r="X24" s="37">
        <v>87.878950000000003</v>
      </c>
      <c r="Y24" s="37">
        <v>77.878950000000003</v>
      </c>
      <c r="Z24" s="37">
        <v>67.878950000000003</v>
      </c>
      <c r="AA24" s="37">
        <v>57.878950000000003</v>
      </c>
      <c r="AB24" s="37">
        <v>47.878950000000003</v>
      </c>
      <c r="AC24" s="37">
        <v>37.878950000000003</v>
      </c>
      <c r="AD24" s="43">
        <v>1</v>
      </c>
      <c r="AE24" s="44">
        <v>37.878950000000003</v>
      </c>
      <c r="AF24" s="13">
        <v>43.378950000000003</v>
      </c>
      <c r="AG24" s="13">
        <v>55.378950000000003</v>
      </c>
      <c r="AH24" s="13">
        <v>77.378950000000003</v>
      </c>
      <c r="AI24" s="13">
        <v>109.87895</v>
      </c>
      <c r="AJ24" s="13">
        <v>142.37895</v>
      </c>
    </row>
    <row r="25" spans="1:36" s="15" customFormat="1" x14ac:dyDescent="0.25">
      <c r="A25" s="7">
        <v>42544</v>
      </c>
      <c r="B25" s="8" t="s">
        <v>32</v>
      </c>
      <c r="C25" s="8" t="e">
        <v>#NAME?</v>
      </c>
      <c r="D25" s="8">
        <v>23</v>
      </c>
      <c r="E25" s="8">
        <v>6</v>
      </c>
      <c r="F25" s="9">
        <v>2016</v>
      </c>
      <c r="G25" s="7">
        <v>42180</v>
      </c>
      <c r="H25" s="8" t="s">
        <v>32</v>
      </c>
      <c r="I25" s="57">
        <v>21</v>
      </c>
      <c r="J25" s="10">
        <v>36</v>
      </c>
      <c r="K25" s="33">
        <v>0.77777777777777779</v>
      </c>
      <c r="L25" s="11">
        <v>7.7777777777777777</v>
      </c>
      <c r="M25" s="7">
        <v>42544</v>
      </c>
      <c r="N25" s="8" t="s">
        <v>32</v>
      </c>
      <c r="O25" s="77">
        <v>20</v>
      </c>
      <c r="P25" s="16">
        <v>36</v>
      </c>
      <c r="Q25" s="33">
        <v>0.55555555555555558</v>
      </c>
      <c r="R25" s="11">
        <v>5.5555555555555554</v>
      </c>
      <c r="S25" s="32">
        <v>-0.28571428571428575</v>
      </c>
      <c r="T25" s="62">
        <v>69</v>
      </c>
      <c r="U25" s="72">
        <v>0</v>
      </c>
      <c r="V25" s="81"/>
      <c r="W25" s="28" t="s">
        <v>40</v>
      </c>
      <c r="X25" s="37">
        <v>89.226033333333334</v>
      </c>
      <c r="Y25" s="37">
        <v>79.226033333333334</v>
      </c>
      <c r="Z25" s="37">
        <v>69.226033333333334</v>
      </c>
      <c r="AA25" s="37">
        <v>59.226033333333334</v>
      </c>
      <c r="AB25" s="37">
        <v>49.226033333333334</v>
      </c>
      <c r="AC25" s="37">
        <v>39.226033333333334</v>
      </c>
      <c r="AD25" s="43">
        <v>1</v>
      </c>
      <c r="AE25" s="44">
        <v>39.226033333333334</v>
      </c>
      <c r="AF25" s="13">
        <v>46.114922222222219</v>
      </c>
      <c r="AG25" s="13">
        <v>60.892699999999998</v>
      </c>
      <c r="AH25" s="13">
        <v>85.670477777777776</v>
      </c>
      <c r="AI25" s="13">
        <v>119.55936666666666</v>
      </c>
      <c r="AJ25" s="13">
        <v>153.44825555555556</v>
      </c>
    </row>
    <row r="26" spans="1:36" s="15" customFormat="1" x14ac:dyDescent="0.25">
      <c r="A26" s="7">
        <v>42545</v>
      </c>
      <c r="B26" s="8" t="s">
        <v>35</v>
      </c>
      <c r="C26" s="8" t="e">
        <v>#NAME?</v>
      </c>
      <c r="D26" s="8">
        <v>24</v>
      </c>
      <c r="E26" s="8">
        <v>6</v>
      </c>
      <c r="F26" s="9">
        <v>2016</v>
      </c>
      <c r="G26" s="7">
        <v>42181</v>
      </c>
      <c r="H26" s="8" t="s">
        <v>35</v>
      </c>
      <c r="I26" s="57">
        <v>16</v>
      </c>
      <c r="J26" s="10">
        <v>36</v>
      </c>
      <c r="K26" s="33">
        <v>0.58333333333333337</v>
      </c>
      <c r="L26" s="11">
        <v>5.8333333333333339</v>
      </c>
      <c r="M26" s="7">
        <v>42545</v>
      </c>
      <c r="N26" s="8" t="s">
        <v>35</v>
      </c>
      <c r="O26" s="77">
        <v>15</v>
      </c>
      <c r="P26" s="16">
        <v>36</v>
      </c>
      <c r="Q26" s="33">
        <v>0.41666666666666669</v>
      </c>
      <c r="R26" s="11">
        <v>4.166666666666667</v>
      </c>
      <c r="S26" s="32">
        <v>-0.28571428571428575</v>
      </c>
      <c r="T26" s="62">
        <v>69</v>
      </c>
      <c r="U26" s="72">
        <v>0</v>
      </c>
      <c r="V26" s="81"/>
      <c r="W26" s="28" t="s">
        <v>40</v>
      </c>
      <c r="X26" s="37">
        <v>88.371449999999996</v>
      </c>
      <c r="Y26" s="37">
        <v>78.371449999999996</v>
      </c>
      <c r="Z26" s="37">
        <v>68.371449999999996</v>
      </c>
      <c r="AA26" s="37">
        <v>58.371449999999996</v>
      </c>
      <c r="AB26" s="37">
        <v>48.371449999999996</v>
      </c>
      <c r="AC26" s="37">
        <v>38.371449999999996</v>
      </c>
      <c r="AD26" s="43">
        <v>1</v>
      </c>
      <c r="AE26" s="44">
        <v>38.371449999999996</v>
      </c>
      <c r="AF26" s="13">
        <v>44.288116666666667</v>
      </c>
      <c r="AG26" s="13">
        <v>57.121449999999996</v>
      </c>
      <c r="AH26" s="13">
        <v>79.954783333333339</v>
      </c>
      <c r="AI26" s="13">
        <v>112.87145000000001</v>
      </c>
      <c r="AJ26" s="13">
        <v>145.78811666666667</v>
      </c>
    </row>
    <row r="27" spans="1:36" s="15" customFormat="1" x14ac:dyDescent="0.25">
      <c r="A27" s="7">
        <v>42546</v>
      </c>
      <c r="B27" s="8" t="s">
        <v>36</v>
      </c>
      <c r="C27" s="8" t="e">
        <v>#NAME?</v>
      </c>
      <c r="D27" s="8">
        <v>25</v>
      </c>
      <c r="E27" s="8">
        <v>6</v>
      </c>
      <c r="F27" s="9">
        <v>2016</v>
      </c>
      <c r="G27" s="7">
        <v>42182</v>
      </c>
      <c r="H27" s="8" t="s">
        <v>36</v>
      </c>
      <c r="I27" s="57">
        <v>36</v>
      </c>
      <c r="J27" s="10">
        <v>36</v>
      </c>
      <c r="K27" s="33">
        <v>0.44444444444444442</v>
      </c>
      <c r="L27" s="11">
        <v>4.4444444444444446</v>
      </c>
      <c r="M27" s="7">
        <v>42546</v>
      </c>
      <c r="N27" s="8" t="s">
        <v>36</v>
      </c>
      <c r="O27" s="77">
        <v>29</v>
      </c>
      <c r="P27" s="16">
        <v>36</v>
      </c>
      <c r="Q27" s="33">
        <v>0.80555555555555558</v>
      </c>
      <c r="R27" s="11">
        <v>8.0555555555555554</v>
      </c>
      <c r="S27" s="32">
        <v>0.81249999999999989</v>
      </c>
      <c r="T27" s="62">
        <v>69</v>
      </c>
      <c r="U27" s="72">
        <v>0</v>
      </c>
      <c r="V27" s="81"/>
      <c r="W27" s="28" t="s">
        <v>40</v>
      </c>
      <c r="X27" s="37">
        <v>93.316033333333337</v>
      </c>
      <c r="Y27" s="37">
        <v>83.316033333333337</v>
      </c>
      <c r="Z27" s="37">
        <v>73.316033333333337</v>
      </c>
      <c r="AA27" s="37">
        <v>63.316033333333337</v>
      </c>
      <c r="AB27" s="37">
        <v>53.316033333333337</v>
      </c>
      <c r="AC27" s="37">
        <v>43.316033333333337</v>
      </c>
      <c r="AD27" s="43">
        <v>1</v>
      </c>
      <c r="AE27" s="44">
        <v>43.316033333333337</v>
      </c>
      <c r="AF27" s="13">
        <v>48.538255555555558</v>
      </c>
      <c r="AG27" s="13">
        <v>59.982700000000001</v>
      </c>
      <c r="AH27" s="13">
        <v>81.427144444444451</v>
      </c>
      <c r="AI27" s="13">
        <v>113.64936666666667</v>
      </c>
      <c r="AJ27" s="13">
        <v>145.87158888888888</v>
      </c>
    </row>
    <row r="28" spans="1:36" s="15" customFormat="1" x14ac:dyDescent="0.25">
      <c r="A28" s="7">
        <v>42547</v>
      </c>
      <c r="B28" s="8" t="s">
        <v>37</v>
      </c>
      <c r="C28" s="8" t="e">
        <v>#NAME?</v>
      </c>
      <c r="D28" s="8">
        <v>26</v>
      </c>
      <c r="E28" s="8">
        <v>6</v>
      </c>
      <c r="F28" s="9">
        <v>2016</v>
      </c>
      <c r="G28" s="7">
        <v>42183</v>
      </c>
      <c r="H28" s="8" t="s">
        <v>37</v>
      </c>
      <c r="I28" s="57">
        <v>11</v>
      </c>
      <c r="J28" s="10">
        <v>36</v>
      </c>
      <c r="K28" s="33">
        <v>1</v>
      </c>
      <c r="L28" s="11">
        <v>10</v>
      </c>
      <c r="M28" s="7">
        <v>42547</v>
      </c>
      <c r="N28" s="8" t="s">
        <v>37</v>
      </c>
      <c r="O28" s="77">
        <v>22</v>
      </c>
      <c r="P28" s="16">
        <v>36</v>
      </c>
      <c r="Q28" s="33">
        <v>0.61111111111111116</v>
      </c>
      <c r="R28" s="11">
        <v>6.1111111111111116</v>
      </c>
      <c r="S28" s="32">
        <v>-0.38888888888888884</v>
      </c>
      <c r="T28" s="62">
        <v>69</v>
      </c>
      <c r="U28" s="72">
        <v>0</v>
      </c>
      <c r="V28" s="81"/>
      <c r="W28" s="28" t="s">
        <v>40</v>
      </c>
      <c r="X28" s="37">
        <v>86.667699999999996</v>
      </c>
      <c r="Y28" s="37">
        <v>76.667699999999996</v>
      </c>
      <c r="Z28" s="37">
        <v>66.667699999999996</v>
      </c>
      <c r="AA28" s="37">
        <v>56.667700000000004</v>
      </c>
      <c r="AB28" s="37">
        <v>46.667700000000004</v>
      </c>
      <c r="AC28" s="37">
        <v>36.667700000000004</v>
      </c>
      <c r="AD28" s="43">
        <v>1</v>
      </c>
      <c r="AE28" s="44">
        <v>36.667700000000004</v>
      </c>
      <c r="AF28" s="13">
        <v>44.667700000000004</v>
      </c>
      <c r="AG28" s="13">
        <v>61.667700000000004</v>
      </c>
      <c r="AH28" s="13">
        <v>88.667699999999996</v>
      </c>
      <c r="AI28" s="13">
        <v>123.6677</v>
      </c>
      <c r="AJ28" s="13">
        <v>158.6677</v>
      </c>
    </row>
    <row r="29" spans="1:36" s="15" customFormat="1" x14ac:dyDescent="0.25">
      <c r="A29" s="7">
        <v>42548</v>
      </c>
      <c r="B29" s="8" t="s">
        <v>38</v>
      </c>
      <c r="C29" s="8" t="e">
        <v>#NAME?</v>
      </c>
      <c r="D29" s="8">
        <v>27</v>
      </c>
      <c r="E29" s="8">
        <v>6</v>
      </c>
      <c r="F29" s="9">
        <v>2016</v>
      </c>
      <c r="G29" s="7">
        <v>42184</v>
      </c>
      <c r="H29" s="8" t="s">
        <v>38</v>
      </c>
      <c r="I29" s="57">
        <v>12</v>
      </c>
      <c r="J29" s="10">
        <v>36</v>
      </c>
      <c r="K29" s="33">
        <v>0.30555555555555558</v>
      </c>
      <c r="L29" s="11">
        <v>3.0555555555555558</v>
      </c>
      <c r="M29" s="7">
        <v>42548</v>
      </c>
      <c r="N29" s="8" t="s">
        <v>38</v>
      </c>
      <c r="O29" s="77">
        <v>36</v>
      </c>
      <c r="P29" s="16">
        <v>36</v>
      </c>
      <c r="Q29" s="33">
        <v>1</v>
      </c>
      <c r="R29" s="11">
        <v>10</v>
      </c>
      <c r="S29" s="32">
        <v>2.2727272727272725</v>
      </c>
      <c r="T29" s="62">
        <v>69</v>
      </c>
      <c r="U29" s="72">
        <v>0</v>
      </c>
      <c r="V29" s="81"/>
      <c r="W29" s="28" t="s">
        <v>40</v>
      </c>
      <c r="X29" s="37">
        <v>92.642491666666672</v>
      </c>
      <c r="Y29" s="37">
        <v>82.642491666666672</v>
      </c>
      <c r="Z29" s="37">
        <v>72.642491666666672</v>
      </c>
      <c r="AA29" s="37">
        <v>62.642491666666672</v>
      </c>
      <c r="AB29" s="37">
        <v>52.642491666666672</v>
      </c>
      <c r="AC29" s="37">
        <v>42.642491666666672</v>
      </c>
      <c r="AD29" s="43">
        <v>1</v>
      </c>
      <c r="AE29" s="44">
        <v>42.642491666666672</v>
      </c>
      <c r="AF29" s="13">
        <v>47.170269444444443</v>
      </c>
      <c r="AG29" s="13">
        <v>57.225825</v>
      </c>
      <c r="AH29" s="13">
        <v>77.281380555555558</v>
      </c>
      <c r="AI29" s="13">
        <v>108.80915833333333</v>
      </c>
      <c r="AJ29" s="13">
        <v>140.33693611111113</v>
      </c>
    </row>
    <row r="30" spans="1:36" s="15" customFormat="1" x14ac:dyDescent="0.25">
      <c r="A30" s="7">
        <v>42549</v>
      </c>
      <c r="B30" s="8" t="s">
        <v>39</v>
      </c>
      <c r="C30" s="8" t="e">
        <v>#NAME?</v>
      </c>
      <c r="D30" s="8">
        <v>28</v>
      </c>
      <c r="E30" s="8">
        <v>6</v>
      </c>
      <c r="F30" s="9">
        <v>2016</v>
      </c>
      <c r="G30" s="7">
        <v>42185</v>
      </c>
      <c r="H30" s="8" t="s">
        <v>39</v>
      </c>
      <c r="I30" s="57">
        <v>34</v>
      </c>
      <c r="J30" s="10">
        <v>36</v>
      </c>
      <c r="K30" s="33">
        <v>0.33333333333333331</v>
      </c>
      <c r="L30" s="11">
        <v>3.333333333333333</v>
      </c>
      <c r="M30" s="7">
        <v>42549</v>
      </c>
      <c r="N30" s="8" t="s">
        <v>39</v>
      </c>
      <c r="O30" s="77">
        <v>36</v>
      </c>
      <c r="P30" s="16">
        <v>36</v>
      </c>
      <c r="Q30" s="33">
        <v>1</v>
      </c>
      <c r="R30" s="11">
        <v>10</v>
      </c>
      <c r="S30" s="32">
        <v>2.0000000000000004</v>
      </c>
      <c r="T30" s="62">
        <v>69</v>
      </c>
      <c r="U30" s="72">
        <v>0</v>
      </c>
      <c r="V30" s="81"/>
      <c r="W30" s="28" t="s">
        <v>40</v>
      </c>
      <c r="X30" s="37">
        <v>93.332700000000003</v>
      </c>
      <c r="Y30" s="37">
        <v>83.332700000000003</v>
      </c>
      <c r="Z30" s="37">
        <v>73.332700000000003</v>
      </c>
      <c r="AA30" s="37">
        <v>63.332700000000003</v>
      </c>
      <c r="AB30" s="37">
        <v>53.332700000000003</v>
      </c>
      <c r="AC30" s="37">
        <v>43.332700000000003</v>
      </c>
      <c r="AD30" s="43">
        <v>1</v>
      </c>
      <c r="AE30" s="44">
        <v>43.332700000000003</v>
      </c>
      <c r="AF30" s="13">
        <v>47.999366666666667</v>
      </c>
      <c r="AG30" s="13">
        <v>58.332700000000003</v>
      </c>
      <c r="AH30" s="13">
        <v>78.666033333333331</v>
      </c>
      <c r="AI30" s="13">
        <v>110.3327</v>
      </c>
      <c r="AJ30" s="13">
        <v>141.99936666666667</v>
      </c>
    </row>
    <row r="31" spans="1:36" s="15" customFormat="1" x14ac:dyDescent="0.25">
      <c r="A31" s="7">
        <v>42550</v>
      </c>
      <c r="B31" s="8" t="s">
        <v>33</v>
      </c>
      <c r="C31" s="8" t="e">
        <v>#NAME?</v>
      </c>
      <c r="D31" s="8">
        <v>29</v>
      </c>
      <c r="E31" s="8">
        <v>6</v>
      </c>
      <c r="F31" s="9">
        <v>2016</v>
      </c>
      <c r="G31" s="7">
        <v>42186</v>
      </c>
      <c r="H31" s="8" t="s">
        <v>33</v>
      </c>
      <c r="I31" s="57">
        <v>35</v>
      </c>
      <c r="J31" s="10">
        <v>36</v>
      </c>
      <c r="K31" s="33">
        <v>0.94444444444444442</v>
      </c>
      <c r="L31" s="11">
        <v>9.4444444444444446</v>
      </c>
      <c r="M31" s="7">
        <v>42550</v>
      </c>
      <c r="N31" s="8" t="s">
        <v>33</v>
      </c>
      <c r="O31" s="77">
        <v>35</v>
      </c>
      <c r="P31" s="16">
        <v>36</v>
      </c>
      <c r="Q31" s="33">
        <v>0.97222222222222221</v>
      </c>
      <c r="R31" s="11">
        <v>9.7222222222222214</v>
      </c>
      <c r="S31" s="32">
        <v>2.9411764705882248E-2</v>
      </c>
      <c r="T31" s="62">
        <v>69</v>
      </c>
      <c r="U31" s="72">
        <v>0</v>
      </c>
      <c r="V31" s="81"/>
      <c r="W31" s="28" t="s">
        <v>40</v>
      </c>
      <c r="X31" s="37">
        <v>97.154783333333341</v>
      </c>
      <c r="Y31" s="37">
        <v>87.154783333333341</v>
      </c>
      <c r="Z31" s="37">
        <v>77.154783333333341</v>
      </c>
      <c r="AA31" s="37">
        <v>67.154783333333341</v>
      </c>
      <c r="AB31" s="37">
        <v>57.154783333333334</v>
      </c>
      <c r="AC31" s="37">
        <v>47.154783333333334</v>
      </c>
      <c r="AD31" s="43">
        <v>1</v>
      </c>
      <c r="AE31" s="44">
        <v>47.154783333333334</v>
      </c>
      <c r="AF31" s="13">
        <v>54.877005555555556</v>
      </c>
      <c r="AG31" s="13">
        <v>71.321449999999999</v>
      </c>
      <c r="AH31" s="13">
        <v>97.765894444444442</v>
      </c>
      <c r="AI31" s="13">
        <v>132.48811666666666</v>
      </c>
      <c r="AJ31" s="13">
        <v>167.21033888888888</v>
      </c>
    </row>
    <row r="32" spans="1:36" s="15" customFormat="1" x14ac:dyDescent="0.25">
      <c r="A32" s="7">
        <v>42551</v>
      </c>
      <c r="B32" s="8" t="s">
        <v>32</v>
      </c>
      <c r="C32" s="8" t="e">
        <v>#NAME?</v>
      </c>
      <c r="D32" s="8">
        <v>30</v>
      </c>
      <c r="E32" s="8">
        <v>6</v>
      </c>
      <c r="F32" s="9">
        <v>2016</v>
      </c>
      <c r="G32" s="7">
        <v>42187</v>
      </c>
      <c r="H32" s="8" t="s">
        <v>32</v>
      </c>
      <c r="I32" s="57">
        <v>36</v>
      </c>
      <c r="J32" s="10">
        <v>36</v>
      </c>
      <c r="K32" s="33">
        <v>0.97222222222222221</v>
      </c>
      <c r="L32" s="11">
        <v>9.7222222222222214</v>
      </c>
      <c r="M32" s="7">
        <v>42551</v>
      </c>
      <c r="N32" s="8" t="s">
        <v>32</v>
      </c>
      <c r="O32" s="77">
        <v>36</v>
      </c>
      <c r="P32" s="16">
        <v>36</v>
      </c>
      <c r="Q32" s="33">
        <v>1</v>
      </c>
      <c r="R32" s="11">
        <v>10</v>
      </c>
      <c r="S32" s="32">
        <v>2.8571428571428654E-2</v>
      </c>
      <c r="T32" s="62">
        <v>49</v>
      </c>
      <c r="U32" s="72">
        <v>0</v>
      </c>
      <c r="V32" s="81"/>
      <c r="W32" s="28" t="s">
        <v>40</v>
      </c>
      <c r="X32" s="37">
        <v>97.59249166666666</v>
      </c>
      <c r="Y32" s="37">
        <v>87.59249166666666</v>
      </c>
      <c r="Z32" s="37">
        <v>77.59249166666666</v>
      </c>
      <c r="AA32" s="37">
        <v>67.59249166666666</v>
      </c>
      <c r="AB32" s="37">
        <v>57.592491666666668</v>
      </c>
      <c r="AC32" s="37">
        <v>47.592491666666668</v>
      </c>
      <c r="AD32" s="43">
        <v>1</v>
      </c>
      <c r="AE32" s="44">
        <v>47.592491666666668</v>
      </c>
      <c r="AF32" s="13">
        <v>55.453602777777775</v>
      </c>
      <c r="AG32" s="13">
        <v>72.175825000000003</v>
      </c>
      <c r="AH32" s="13">
        <v>98.898047222222218</v>
      </c>
      <c r="AI32" s="13">
        <v>133.75915833333335</v>
      </c>
      <c r="AJ32" s="13">
        <v>168.62026944444443</v>
      </c>
    </row>
    <row r="34" spans="9:15" x14ac:dyDescent="0.25">
      <c r="I34" s="75">
        <f>SUM(I1:I30)</f>
        <v>668</v>
      </c>
      <c r="O34" s="76">
        <f>SUM(O3:O32)</f>
        <v>766</v>
      </c>
    </row>
  </sheetData>
  <conditionalFormatting sqref="L1:L3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:B32 H1:H32">
    <cfRule type="containsText" dxfId="16" priority="5" operator="containsText" text="dom">
      <formula>NOT(ISERROR(SEARCH("dom",B1)))</formula>
    </cfRule>
  </conditionalFormatting>
  <conditionalFormatting sqref="AE1:AJ32">
    <cfRule type="expression" dxfId="15" priority="4">
      <formula>AE1=$AC1</formula>
    </cfRule>
  </conditionalFormatting>
  <conditionalFormatting sqref="W1:W32">
    <cfRule type="cellIs" dxfId="14" priority="3" operator="equal">
      <formula>"AUMENTA"</formula>
    </cfRule>
  </conditionalFormatting>
  <conditionalFormatting sqref="K1:K3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:R3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:Q3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:N32">
    <cfRule type="containsText" dxfId="13" priority="1" operator="containsText" text="dom">
      <formula>NOT(ISERROR(SEARCH("dom",N1)))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N38" sqref="N38"/>
    </sheetView>
  </sheetViews>
  <sheetFormatPr defaultColWidth="8.85546875" defaultRowHeight="15" x14ac:dyDescent="0.25"/>
  <sheetData>
    <row r="1" spans="1:34" s="15" customFormat="1" x14ac:dyDescent="0.25">
      <c r="A1" s="7">
        <v>42551</v>
      </c>
      <c r="B1" s="8" t="s">
        <v>32</v>
      </c>
      <c r="C1" s="8" t="e">
        <v>#NAME?</v>
      </c>
      <c r="D1" s="8">
        <v>30</v>
      </c>
      <c r="E1" s="8">
        <v>6</v>
      </c>
      <c r="F1" s="9">
        <v>2016</v>
      </c>
      <c r="G1" s="7">
        <v>42186</v>
      </c>
      <c r="H1" s="8" t="s">
        <v>33</v>
      </c>
      <c r="I1" s="57">
        <v>35</v>
      </c>
      <c r="J1" s="10">
        <v>36</v>
      </c>
      <c r="K1" s="33">
        <v>0.97222222222222221</v>
      </c>
      <c r="L1" s="11">
        <v>9.7222222222222214</v>
      </c>
      <c r="M1" s="60">
        <v>36</v>
      </c>
      <c r="N1" s="16">
        <v>36</v>
      </c>
      <c r="O1" s="33">
        <v>1</v>
      </c>
      <c r="P1" s="11">
        <v>10</v>
      </c>
      <c r="Q1" s="32">
        <v>2.8571428571428654E-2</v>
      </c>
      <c r="R1" s="62">
        <v>0</v>
      </c>
      <c r="S1" s="72">
        <v>0</v>
      </c>
      <c r="T1" s="68"/>
      <c r="U1" s="28" t="s">
        <v>34</v>
      </c>
      <c r="V1" s="37">
        <v>97.59249166666666</v>
      </c>
      <c r="W1" s="37">
        <v>87.59249166666666</v>
      </c>
      <c r="X1" s="37">
        <v>77.59249166666666</v>
      </c>
      <c r="Y1" s="37">
        <v>67.59249166666666</v>
      </c>
      <c r="Z1" s="37">
        <v>57.592491666666668</v>
      </c>
      <c r="AA1" s="37">
        <v>47.592491666666668</v>
      </c>
      <c r="AB1" s="43">
        <v>1</v>
      </c>
      <c r="AC1" s="44">
        <v>47.592491666666668</v>
      </c>
      <c r="AD1" s="13">
        <v>55.453602777777775</v>
      </c>
      <c r="AE1" s="13">
        <v>72.175825000000003</v>
      </c>
      <c r="AF1" s="13">
        <v>98.898047222222218</v>
      </c>
      <c r="AG1" s="13">
        <v>133.75915833333335</v>
      </c>
      <c r="AH1" s="13">
        <v>168.62026944444443</v>
      </c>
    </row>
    <row r="2" spans="1:34" s="15" customFormat="1" x14ac:dyDescent="0.25">
      <c r="A2" s="7">
        <v>42552</v>
      </c>
      <c r="B2" s="8" t="s">
        <v>35</v>
      </c>
      <c r="C2" s="8" t="e">
        <v>#NAME?</v>
      </c>
      <c r="D2" s="8">
        <v>1</v>
      </c>
      <c r="E2" s="8">
        <v>7</v>
      </c>
      <c r="F2" s="9">
        <v>2016</v>
      </c>
      <c r="G2" s="7">
        <v>42187</v>
      </c>
      <c r="H2" s="8" t="s">
        <v>32</v>
      </c>
      <c r="I2" s="57">
        <v>36</v>
      </c>
      <c r="J2" s="10">
        <v>36</v>
      </c>
      <c r="K2" s="33">
        <v>1</v>
      </c>
      <c r="L2" s="11">
        <v>10</v>
      </c>
      <c r="M2" s="60">
        <v>11</v>
      </c>
      <c r="N2" s="16">
        <v>36</v>
      </c>
      <c r="O2" s="33">
        <v>0.30555555555555558</v>
      </c>
      <c r="P2" s="11">
        <v>3.0555555555555558</v>
      </c>
      <c r="Q2" s="32">
        <v>-0.69444444444444442</v>
      </c>
      <c r="R2" s="62">
        <v>0</v>
      </c>
      <c r="S2" s="72">
        <v>0</v>
      </c>
      <c r="T2" s="68"/>
      <c r="U2" s="28" t="s">
        <v>34</v>
      </c>
      <c r="V2" s="37">
        <v>78.3352</v>
      </c>
      <c r="W2" s="37">
        <v>68.3352</v>
      </c>
      <c r="X2" s="37">
        <v>58.3352</v>
      </c>
      <c r="Y2" s="37">
        <v>48.3352</v>
      </c>
      <c r="Z2" s="37">
        <v>38.3352</v>
      </c>
      <c r="AA2" s="37">
        <v>28.3352</v>
      </c>
      <c r="AB2" s="43">
        <v>1</v>
      </c>
      <c r="AC2" s="44">
        <v>28.3352</v>
      </c>
      <c r="AD2" s="13">
        <v>36.3352</v>
      </c>
      <c r="AE2" s="13">
        <v>53.3352</v>
      </c>
      <c r="AF2" s="13">
        <v>80.3352</v>
      </c>
      <c r="AG2" s="13">
        <v>115.3352</v>
      </c>
      <c r="AH2" s="13">
        <v>150.33519999999999</v>
      </c>
    </row>
    <row r="3" spans="1:34" s="15" customFormat="1" x14ac:dyDescent="0.25">
      <c r="A3" s="7">
        <v>42553</v>
      </c>
      <c r="B3" s="8" t="s">
        <v>36</v>
      </c>
      <c r="C3" s="8" t="e">
        <v>#NAME?</v>
      </c>
      <c r="D3" s="8">
        <v>2</v>
      </c>
      <c r="E3" s="8">
        <v>7</v>
      </c>
      <c r="F3" s="9">
        <v>2016</v>
      </c>
      <c r="G3" s="7">
        <v>42188</v>
      </c>
      <c r="H3" s="8" t="s">
        <v>35</v>
      </c>
      <c r="I3" s="57">
        <v>9</v>
      </c>
      <c r="J3" s="10">
        <v>36</v>
      </c>
      <c r="K3" s="33">
        <v>0.25</v>
      </c>
      <c r="L3" s="11">
        <v>2.5</v>
      </c>
      <c r="M3" s="60">
        <v>35</v>
      </c>
      <c r="N3" s="16">
        <v>36</v>
      </c>
      <c r="O3" s="33">
        <v>0.97222222222222221</v>
      </c>
      <c r="P3" s="11">
        <v>9.7222222222222214</v>
      </c>
      <c r="Q3" s="32">
        <v>2.8888888888888884</v>
      </c>
      <c r="R3" s="62">
        <v>0</v>
      </c>
      <c r="S3" s="72">
        <v>0</v>
      </c>
      <c r="T3" s="68"/>
      <c r="U3" s="28" t="s">
        <v>34</v>
      </c>
      <c r="V3" s="37">
        <v>90.946449999999999</v>
      </c>
      <c r="W3" s="37">
        <v>80.946449999999999</v>
      </c>
      <c r="X3" s="37">
        <v>70.946449999999999</v>
      </c>
      <c r="Y3" s="37">
        <v>60.946449999999999</v>
      </c>
      <c r="Z3" s="37">
        <v>50.946449999999999</v>
      </c>
      <c r="AA3" s="37">
        <v>40.946449999999999</v>
      </c>
      <c r="AB3" s="43">
        <v>1</v>
      </c>
      <c r="AC3" s="44">
        <v>40.946449999999999</v>
      </c>
      <c r="AD3" s="13">
        <v>45.196449999999999</v>
      </c>
      <c r="AE3" s="13">
        <v>54.696449999999999</v>
      </c>
      <c r="AF3" s="13">
        <v>74.196449999999999</v>
      </c>
      <c r="AG3" s="13">
        <v>105.44645</v>
      </c>
      <c r="AH3" s="13">
        <v>136.69645</v>
      </c>
    </row>
    <row r="4" spans="1:34" s="15" customFormat="1" x14ac:dyDescent="0.25">
      <c r="A4" s="7">
        <v>42554</v>
      </c>
      <c r="B4" s="8" t="s">
        <v>37</v>
      </c>
      <c r="C4" s="8" t="e">
        <v>#NAME?</v>
      </c>
      <c r="D4" s="8">
        <v>3</v>
      </c>
      <c r="E4" s="8">
        <v>7</v>
      </c>
      <c r="F4" s="9">
        <v>2016</v>
      </c>
      <c r="G4" s="7">
        <v>42189</v>
      </c>
      <c r="H4" s="8" t="s">
        <v>36</v>
      </c>
      <c r="I4" s="57">
        <v>7</v>
      </c>
      <c r="J4" s="10">
        <v>36</v>
      </c>
      <c r="K4" s="33">
        <v>0.19444444444444445</v>
      </c>
      <c r="L4" s="11">
        <v>1.9444444444444444</v>
      </c>
      <c r="M4" s="60">
        <v>20</v>
      </c>
      <c r="N4" s="16">
        <v>36</v>
      </c>
      <c r="O4" s="33">
        <v>0.55555555555555558</v>
      </c>
      <c r="P4" s="11">
        <v>5.5555555555555554</v>
      </c>
      <c r="Q4" s="32">
        <v>1.857142857142857</v>
      </c>
      <c r="R4" s="62">
        <v>0</v>
      </c>
      <c r="S4" s="72">
        <v>0</v>
      </c>
      <c r="T4" s="68"/>
      <c r="U4" s="28" t="s">
        <v>34</v>
      </c>
      <c r="V4" s="37">
        <v>87.104158333333331</v>
      </c>
      <c r="W4" s="37">
        <v>77.104158333333331</v>
      </c>
      <c r="X4" s="37">
        <v>67.104158333333331</v>
      </c>
      <c r="Y4" s="37">
        <v>57.104158333333331</v>
      </c>
      <c r="Z4" s="37">
        <v>47.104158333333331</v>
      </c>
      <c r="AA4" s="37">
        <v>37.104158333333331</v>
      </c>
      <c r="AB4" s="43">
        <v>1</v>
      </c>
      <c r="AC4" s="44">
        <v>37.104158333333331</v>
      </c>
      <c r="AD4" s="13">
        <v>41.076380555555559</v>
      </c>
      <c r="AE4" s="13">
        <v>50.020825000000002</v>
      </c>
      <c r="AF4" s="13">
        <v>68.965269444444445</v>
      </c>
      <c r="AG4" s="13">
        <v>99.937491666666659</v>
      </c>
      <c r="AH4" s="13">
        <v>130.90971388888889</v>
      </c>
    </row>
    <row r="5" spans="1:34" s="15" customFormat="1" x14ac:dyDescent="0.25">
      <c r="A5" s="7">
        <v>42555</v>
      </c>
      <c r="B5" s="8" t="s">
        <v>38</v>
      </c>
      <c r="C5" s="8" t="e">
        <v>#NAME?</v>
      </c>
      <c r="D5" s="8">
        <v>4</v>
      </c>
      <c r="E5" s="8">
        <v>7</v>
      </c>
      <c r="F5" s="9">
        <v>2016</v>
      </c>
      <c r="G5" s="7">
        <v>42190</v>
      </c>
      <c r="H5" s="8" t="s">
        <v>37</v>
      </c>
      <c r="I5" s="57">
        <v>34</v>
      </c>
      <c r="J5" s="10">
        <v>36</v>
      </c>
      <c r="K5" s="33">
        <v>0.94444444444444442</v>
      </c>
      <c r="L5" s="11">
        <v>9.4444444444444446</v>
      </c>
      <c r="M5" s="60">
        <v>34</v>
      </c>
      <c r="N5" s="16">
        <v>36</v>
      </c>
      <c r="O5" s="33">
        <v>0.94444444444444442</v>
      </c>
      <c r="P5" s="11">
        <v>9.4444444444444446</v>
      </c>
      <c r="Q5" s="32">
        <v>0</v>
      </c>
      <c r="R5" s="62">
        <v>0</v>
      </c>
      <c r="S5" s="72">
        <v>0</v>
      </c>
      <c r="T5" s="68"/>
      <c r="U5" s="28" t="s">
        <v>34</v>
      </c>
      <c r="V5" s="37">
        <v>96.439366666666672</v>
      </c>
      <c r="W5" s="37">
        <v>86.439366666666672</v>
      </c>
      <c r="X5" s="37">
        <v>76.439366666666672</v>
      </c>
      <c r="Y5" s="37">
        <v>66.439366666666672</v>
      </c>
      <c r="Z5" s="37">
        <v>56.439366666666672</v>
      </c>
      <c r="AA5" s="37">
        <v>46.439366666666672</v>
      </c>
      <c r="AB5" s="43">
        <v>1</v>
      </c>
      <c r="AC5" s="44">
        <v>46.439366666666672</v>
      </c>
      <c r="AD5" s="13">
        <v>54.161588888888886</v>
      </c>
      <c r="AE5" s="13">
        <v>70.606033333333329</v>
      </c>
      <c r="AF5" s="13">
        <v>97.050477777777786</v>
      </c>
      <c r="AG5" s="13">
        <v>131.77269999999999</v>
      </c>
      <c r="AH5" s="13">
        <v>166.49492222222221</v>
      </c>
    </row>
    <row r="6" spans="1:34" s="15" customFormat="1" x14ac:dyDescent="0.25">
      <c r="A6" s="7">
        <v>42556</v>
      </c>
      <c r="B6" s="8" t="s">
        <v>39</v>
      </c>
      <c r="C6" s="8" t="e">
        <v>#NAME?</v>
      </c>
      <c r="D6" s="8">
        <v>5</v>
      </c>
      <c r="E6" s="8">
        <v>7</v>
      </c>
      <c r="F6" s="9">
        <v>2016</v>
      </c>
      <c r="G6" s="7">
        <v>42191</v>
      </c>
      <c r="H6" s="8" t="s">
        <v>38</v>
      </c>
      <c r="I6" s="57">
        <v>36</v>
      </c>
      <c r="J6" s="10">
        <v>36</v>
      </c>
      <c r="K6" s="33">
        <v>1</v>
      </c>
      <c r="L6" s="11">
        <v>10</v>
      </c>
      <c r="M6" s="60">
        <v>35</v>
      </c>
      <c r="N6" s="16">
        <v>36</v>
      </c>
      <c r="O6" s="33">
        <v>0.97222222222222221</v>
      </c>
      <c r="P6" s="11">
        <v>9.7222222222222214</v>
      </c>
      <c r="Q6" s="32">
        <v>-2.7777777777777856E-2</v>
      </c>
      <c r="R6" s="62">
        <v>0</v>
      </c>
      <c r="S6" s="72">
        <v>0</v>
      </c>
      <c r="T6" s="68"/>
      <c r="U6" s="28" t="s">
        <v>34</v>
      </c>
      <c r="V6" s="37">
        <v>96.515199999999993</v>
      </c>
      <c r="W6" s="37">
        <v>86.515199999999993</v>
      </c>
      <c r="X6" s="37">
        <v>76.515199999999993</v>
      </c>
      <c r="Y6" s="37">
        <v>66.515199999999993</v>
      </c>
      <c r="Z6" s="37">
        <v>56.5152</v>
      </c>
      <c r="AA6" s="37">
        <v>46.5152</v>
      </c>
      <c r="AB6" s="43">
        <v>1</v>
      </c>
      <c r="AC6" s="44">
        <v>46.5152</v>
      </c>
      <c r="AD6" s="13">
        <v>54.515199999999993</v>
      </c>
      <c r="AE6" s="13">
        <v>71.515199999999993</v>
      </c>
      <c r="AF6" s="13">
        <v>98.515199999999993</v>
      </c>
      <c r="AG6" s="13">
        <v>133.51519999999999</v>
      </c>
      <c r="AH6" s="13">
        <v>168.51519999999999</v>
      </c>
    </row>
    <row r="7" spans="1:34" s="15" customFormat="1" x14ac:dyDescent="0.25">
      <c r="A7" s="7">
        <v>42557</v>
      </c>
      <c r="B7" s="8" t="s">
        <v>33</v>
      </c>
      <c r="C7" s="8" t="e">
        <v>#NAME?</v>
      </c>
      <c r="D7" s="8">
        <v>6</v>
      </c>
      <c r="E7" s="8">
        <v>7</v>
      </c>
      <c r="F7" s="9">
        <v>2016</v>
      </c>
      <c r="G7" s="7">
        <v>42192</v>
      </c>
      <c r="H7" s="8" t="s">
        <v>39</v>
      </c>
      <c r="I7" s="57">
        <v>36</v>
      </c>
      <c r="J7" s="10">
        <v>36</v>
      </c>
      <c r="K7" s="33">
        <v>1</v>
      </c>
      <c r="L7" s="11">
        <v>10</v>
      </c>
      <c r="M7" s="60">
        <v>36</v>
      </c>
      <c r="N7" s="16">
        <v>36</v>
      </c>
      <c r="O7" s="33">
        <v>1</v>
      </c>
      <c r="P7" s="11">
        <v>10</v>
      </c>
      <c r="Q7" s="32">
        <v>0</v>
      </c>
      <c r="R7" s="62">
        <v>0</v>
      </c>
      <c r="S7" s="72">
        <v>0</v>
      </c>
      <c r="T7" s="68"/>
      <c r="U7" s="28" t="s">
        <v>34</v>
      </c>
      <c r="V7" s="37">
        <v>97.2727</v>
      </c>
      <c r="W7" s="37">
        <v>87.2727</v>
      </c>
      <c r="X7" s="37">
        <v>77.2727</v>
      </c>
      <c r="Y7" s="37">
        <v>67.2727</v>
      </c>
      <c r="Z7" s="37">
        <v>57.2727</v>
      </c>
      <c r="AA7" s="37">
        <v>47.2727</v>
      </c>
      <c r="AB7" s="43">
        <v>1</v>
      </c>
      <c r="AC7" s="44">
        <v>47.2727</v>
      </c>
      <c r="AD7" s="13">
        <v>55.2727</v>
      </c>
      <c r="AE7" s="13">
        <v>72.2727</v>
      </c>
      <c r="AF7" s="13">
        <v>99.2727</v>
      </c>
      <c r="AG7" s="13">
        <v>134.27269999999999</v>
      </c>
      <c r="AH7" s="13">
        <v>169.27269999999999</v>
      </c>
    </row>
    <row r="8" spans="1:34" s="15" customFormat="1" x14ac:dyDescent="0.25">
      <c r="A8" s="7">
        <v>42558</v>
      </c>
      <c r="B8" s="8" t="s">
        <v>32</v>
      </c>
      <c r="C8" s="8" t="e">
        <v>#NAME?</v>
      </c>
      <c r="D8" s="8">
        <v>7</v>
      </c>
      <c r="E8" s="8">
        <v>7</v>
      </c>
      <c r="F8" s="9">
        <v>2016</v>
      </c>
      <c r="G8" s="7">
        <v>42193</v>
      </c>
      <c r="H8" s="8" t="s">
        <v>33</v>
      </c>
      <c r="I8" s="57">
        <v>34</v>
      </c>
      <c r="J8" s="10">
        <v>36</v>
      </c>
      <c r="K8" s="33">
        <v>0.94444444444444442</v>
      </c>
      <c r="L8" s="11">
        <v>9.4444444444444446</v>
      </c>
      <c r="M8" s="60">
        <v>36</v>
      </c>
      <c r="N8" s="16">
        <v>36</v>
      </c>
      <c r="O8" s="33">
        <v>1</v>
      </c>
      <c r="P8" s="11">
        <v>10</v>
      </c>
      <c r="Q8" s="32">
        <v>5.8823529411764684E-2</v>
      </c>
      <c r="R8" s="62">
        <v>0</v>
      </c>
      <c r="S8" s="72">
        <v>0</v>
      </c>
      <c r="T8" s="68"/>
      <c r="U8" s="28" t="s">
        <v>34</v>
      </c>
      <c r="V8" s="37">
        <v>97.870199999999997</v>
      </c>
      <c r="W8" s="37">
        <v>87.870199999999997</v>
      </c>
      <c r="X8" s="37">
        <v>77.870199999999997</v>
      </c>
      <c r="Y8" s="37">
        <v>67.870199999999997</v>
      </c>
      <c r="Z8" s="37">
        <v>57.870199999999997</v>
      </c>
      <c r="AA8" s="37">
        <v>47.870199999999997</v>
      </c>
      <c r="AB8" s="43">
        <v>1</v>
      </c>
      <c r="AC8" s="44">
        <v>47.870199999999997</v>
      </c>
      <c r="AD8" s="13">
        <v>55.592422222222226</v>
      </c>
      <c r="AE8" s="13">
        <v>72.036866666666668</v>
      </c>
      <c r="AF8" s="13">
        <v>98.481311111111111</v>
      </c>
      <c r="AG8" s="13">
        <v>133.20353333333333</v>
      </c>
      <c r="AH8" s="13">
        <v>167.92575555555555</v>
      </c>
    </row>
    <row r="9" spans="1:34" s="15" customFormat="1" x14ac:dyDescent="0.25">
      <c r="A9" s="7">
        <v>42559</v>
      </c>
      <c r="B9" s="8" t="s">
        <v>35</v>
      </c>
      <c r="C9" s="8" t="e">
        <v>#NAME?</v>
      </c>
      <c r="D9" s="8">
        <v>8</v>
      </c>
      <c r="E9" s="8">
        <v>7</v>
      </c>
      <c r="F9" s="9">
        <v>2016</v>
      </c>
      <c r="G9" s="7">
        <v>42194</v>
      </c>
      <c r="H9" s="8" t="s">
        <v>32</v>
      </c>
      <c r="I9" s="57">
        <v>34</v>
      </c>
      <c r="J9" s="10">
        <v>36</v>
      </c>
      <c r="K9" s="33">
        <v>0.94444444444444442</v>
      </c>
      <c r="L9" s="11">
        <v>9.4444444444444446</v>
      </c>
      <c r="M9" s="60">
        <v>18</v>
      </c>
      <c r="N9" s="16">
        <v>36</v>
      </c>
      <c r="O9" s="33">
        <v>0.5</v>
      </c>
      <c r="P9" s="11">
        <v>5</v>
      </c>
      <c r="Q9" s="32">
        <v>-0.47058823529411764</v>
      </c>
      <c r="R9" s="62">
        <v>0</v>
      </c>
      <c r="S9" s="72">
        <v>0</v>
      </c>
      <c r="T9" s="68"/>
      <c r="U9" s="28" t="s">
        <v>34</v>
      </c>
      <c r="V9" s="37">
        <v>84.992699999999999</v>
      </c>
      <c r="W9" s="37">
        <v>74.992699999999999</v>
      </c>
      <c r="X9" s="37">
        <v>64.992699999999999</v>
      </c>
      <c r="Y9" s="37">
        <v>54.992699999999999</v>
      </c>
      <c r="Z9" s="37">
        <v>44.992699999999999</v>
      </c>
      <c r="AA9" s="37">
        <v>34.992699999999999</v>
      </c>
      <c r="AB9" s="43">
        <v>1</v>
      </c>
      <c r="AC9" s="44">
        <v>34.992699999999999</v>
      </c>
      <c r="AD9" s="13">
        <v>42.714922222222221</v>
      </c>
      <c r="AE9" s="13">
        <v>59.159366666666671</v>
      </c>
      <c r="AF9" s="13">
        <v>85.603811111111114</v>
      </c>
      <c r="AG9" s="13">
        <v>120.32603333333333</v>
      </c>
      <c r="AH9" s="13">
        <v>155.04825555555556</v>
      </c>
    </row>
    <row r="10" spans="1:34" s="15" customFormat="1" x14ac:dyDescent="0.25">
      <c r="A10" s="7">
        <v>42560</v>
      </c>
      <c r="B10" s="8" t="s">
        <v>36</v>
      </c>
      <c r="C10" s="8" t="e">
        <v>#NAME?</v>
      </c>
      <c r="D10" s="8">
        <v>9</v>
      </c>
      <c r="E10" s="8">
        <v>7</v>
      </c>
      <c r="F10" s="9">
        <v>2016</v>
      </c>
      <c r="G10" s="7">
        <v>42195</v>
      </c>
      <c r="H10" s="8" t="s">
        <v>35</v>
      </c>
      <c r="I10" s="57">
        <v>7</v>
      </c>
      <c r="J10" s="10">
        <v>36</v>
      </c>
      <c r="K10" s="33">
        <v>0.19444444444444445</v>
      </c>
      <c r="L10" s="11">
        <v>1.9444444444444444</v>
      </c>
      <c r="M10" s="60">
        <v>29</v>
      </c>
      <c r="N10" s="16">
        <v>36</v>
      </c>
      <c r="O10" s="33">
        <v>0.80555555555555558</v>
      </c>
      <c r="P10" s="11">
        <v>8.0555555555555554</v>
      </c>
      <c r="Q10" s="32">
        <v>3.1428571428571428</v>
      </c>
      <c r="R10" s="62">
        <v>0</v>
      </c>
      <c r="S10" s="72">
        <v>0</v>
      </c>
      <c r="T10" s="68"/>
      <c r="U10" s="28" t="s">
        <v>34</v>
      </c>
      <c r="V10" s="37">
        <v>88.429783333333333</v>
      </c>
      <c r="W10" s="37">
        <v>78.429783333333333</v>
      </c>
      <c r="X10" s="37">
        <v>68.429783333333333</v>
      </c>
      <c r="Y10" s="37">
        <v>58.429783333333333</v>
      </c>
      <c r="Z10" s="37">
        <v>48.429783333333333</v>
      </c>
      <c r="AA10" s="37">
        <v>38.429783333333333</v>
      </c>
      <c r="AB10" s="43">
        <v>1</v>
      </c>
      <c r="AC10" s="44">
        <v>38.429783333333333</v>
      </c>
      <c r="AD10" s="13">
        <v>42.402005555555554</v>
      </c>
      <c r="AE10" s="13">
        <v>51.346449999999997</v>
      </c>
      <c r="AF10" s="13">
        <v>70.290894444444447</v>
      </c>
      <c r="AG10" s="13">
        <v>101.26311666666666</v>
      </c>
      <c r="AH10" s="13">
        <v>132.23533888888889</v>
      </c>
    </row>
    <row r="11" spans="1:34" s="15" customFormat="1" x14ac:dyDescent="0.25">
      <c r="A11" s="7">
        <v>42561</v>
      </c>
      <c r="B11" s="8" t="s">
        <v>37</v>
      </c>
      <c r="C11" s="8" t="e">
        <v>#NAME?</v>
      </c>
      <c r="D11" s="8">
        <v>10</v>
      </c>
      <c r="E11" s="8">
        <v>7</v>
      </c>
      <c r="F11" s="9">
        <v>2016</v>
      </c>
      <c r="G11" s="7">
        <v>42196</v>
      </c>
      <c r="H11" s="8" t="s">
        <v>36</v>
      </c>
      <c r="I11" s="57">
        <v>10</v>
      </c>
      <c r="J11" s="10">
        <v>36</v>
      </c>
      <c r="K11" s="33">
        <v>0.27777777777777779</v>
      </c>
      <c r="L11" s="11">
        <v>2.7777777777777777</v>
      </c>
      <c r="M11" s="60">
        <v>36</v>
      </c>
      <c r="N11" s="16">
        <v>36</v>
      </c>
      <c r="O11" s="33">
        <v>1</v>
      </c>
      <c r="P11" s="11">
        <v>10</v>
      </c>
      <c r="Q11" s="32">
        <v>2.6</v>
      </c>
      <c r="R11" s="62">
        <v>0</v>
      </c>
      <c r="S11" s="72">
        <v>0</v>
      </c>
      <c r="T11" s="68"/>
      <c r="U11" s="28" t="s">
        <v>34</v>
      </c>
      <c r="V11" s="37">
        <v>91.910200000000003</v>
      </c>
      <c r="W11" s="37">
        <v>81.910200000000003</v>
      </c>
      <c r="X11" s="37">
        <v>71.910200000000003</v>
      </c>
      <c r="Y11" s="37">
        <v>61.910200000000003</v>
      </c>
      <c r="Z11" s="37">
        <v>51.910200000000003</v>
      </c>
      <c r="AA11" s="37">
        <v>41.910200000000003</v>
      </c>
      <c r="AB11" s="43">
        <v>1</v>
      </c>
      <c r="AC11" s="44">
        <v>41.910200000000003</v>
      </c>
      <c r="AD11" s="13">
        <v>46.299088888888889</v>
      </c>
      <c r="AE11" s="13">
        <v>56.076866666666668</v>
      </c>
      <c r="AF11" s="13">
        <v>75.854644444444446</v>
      </c>
      <c r="AG11" s="13">
        <v>107.24353333333333</v>
      </c>
      <c r="AH11" s="13">
        <v>138.63242222222223</v>
      </c>
    </row>
    <row r="12" spans="1:34" s="15" customFormat="1" x14ac:dyDescent="0.25">
      <c r="A12" s="7">
        <v>42562</v>
      </c>
      <c r="B12" s="8" t="s">
        <v>38</v>
      </c>
      <c r="C12" s="8" t="e">
        <v>#NAME?</v>
      </c>
      <c r="D12" s="8">
        <v>11</v>
      </c>
      <c r="E12" s="8">
        <v>7</v>
      </c>
      <c r="F12" s="9">
        <v>2016</v>
      </c>
      <c r="G12" s="7">
        <v>42197</v>
      </c>
      <c r="H12" s="8" t="s">
        <v>37</v>
      </c>
      <c r="I12" s="57">
        <v>36</v>
      </c>
      <c r="J12" s="10">
        <v>36</v>
      </c>
      <c r="K12" s="33">
        <v>1</v>
      </c>
      <c r="L12" s="11">
        <v>10</v>
      </c>
      <c r="M12" s="60">
        <v>36</v>
      </c>
      <c r="N12" s="16">
        <v>36</v>
      </c>
      <c r="O12" s="33">
        <v>1</v>
      </c>
      <c r="P12" s="11">
        <v>10</v>
      </c>
      <c r="Q12" s="32">
        <v>0</v>
      </c>
      <c r="R12" s="62">
        <v>0</v>
      </c>
      <c r="S12" s="72">
        <v>0</v>
      </c>
      <c r="T12" s="68"/>
      <c r="U12" s="28" t="s">
        <v>34</v>
      </c>
      <c r="V12" s="37">
        <v>97.2727</v>
      </c>
      <c r="W12" s="37">
        <v>87.2727</v>
      </c>
      <c r="X12" s="37">
        <v>77.2727</v>
      </c>
      <c r="Y12" s="37">
        <v>67.2727</v>
      </c>
      <c r="Z12" s="37">
        <v>57.2727</v>
      </c>
      <c r="AA12" s="37">
        <v>47.2727</v>
      </c>
      <c r="AB12" s="43">
        <v>1</v>
      </c>
      <c r="AC12" s="44">
        <v>47.2727</v>
      </c>
      <c r="AD12" s="13">
        <v>55.2727</v>
      </c>
      <c r="AE12" s="13">
        <v>72.2727</v>
      </c>
      <c r="AF12" s="13">
        <v>99.2727</v>
      </c>
      <c r="AG12" s="13">
        <v>134.27269999999999</v>
      </c>
      <c r="AH12" s="13">
        <v>169.27269999999999</v>
      </c>
    </row>
    <row r="13" spans="1:34" s="15" customFormat="1" x14ac:dyDescent="0.25">
      <c r="A13" s="7">
        <v>42563</v>
      </c>
      <c r="B13" s="8" t="s">
        <v>39</v>
      </c>
      <c r="C13" s="8" t="e">
        <v>#NAME?</v>
      </c>
      <c r="D13" s="8">
        <v>12</v>
      </c>
      <c r="E13" s="8">
        <v>7</v>
      </c>
      <c r="F13" s="9">
        <v>2016</v>
      </c>
      <c r="G13" s="7">
        <v>42198</v>
      </c>
      <c r="H13" s="8" t="s">
        <v>38</v>
      </c>
      <c r="I13" s="57">
        <v>33</v>
      </c>
      <c r="J13" s="10">
        <v>36</v>
      </c>
      <c r="K13" s="33">
        <v>0.91666666666666663</v>
      </c>
      <c r="L13" s="11">
        <v>9.1666666666666661</v>
      </c>
      <c r="M13" s="60">
        <v>33</v>
      </c>
      <c r="N13" s="16">
        <v>36</v>
      </c>
      <c r="O13" s="33">
        <v>0.91666666666666663</v>
      </c>
      <c r="P13" s="11">
        <v>9.1666666666666661</v>
      </c>
      <c r="Q13" s="32">
        <v>0</v>
      </c>
      <c r="R13" s="62">
        <v>0</v>
      </c>
      <c r="S13" s="72">
        <v>0</v>
      </c>
      <c r="T13" s="68"/>
      <c r="U13" s="28" t="s">
        <v>34</v>
      </c>
      <c r="V13" s="37">
        <v>96.0227</v>
      </c>
      <c r="W13" s="37">
        <v>86.0227</v>
      </c>
      <c r="X13" s="37">
        <v>76.0227</v>
      </c>
      <c r="Y13" s="37">
        <v>66.0227</v>
      </c>
      <c r="Z13" s="37">
        <v>56.0227</v>
      </c>
      <c r="AA13" s="37">
        <v>46.0227</v>
      </c>
      <c r="AB13" s="43">
        <v>1</v>
      </c>
      <c r="AC13" s="44">
        <v>46.0227</v>
      </c>
      <c r="AD13" s="13">
        <v>53.606033333333329</v>
      </c>
      <c r="AE13" s="13">
        <v>69.7727</v>
      </c>
      <c r="AF13" s="13">
        <v>95.939366666666672</v>
      </c>
      <c r="AG13" s="13">
        <v>130.52269999999999</v>
      </c>
      <c r="AH13" s="13">
        <v>165.10603333333333</v>
      </c>
    </row>
    <row r="14" spans="1:34" s="15" customFormat="1" x14ac:dyDescent="0.25">
      <c r="A14" s="7">
        <v>42564</v>
      </c>
      <c r="B14" s="8" t="s">
        <v>33</v>
      </c>
      <c r="C14" s="8" t="e">
        <v>#NAME?</v>
      </c>
      <c r="D14" s="8">
        <v>13</v>
      </c>
      <c r="E14" s="8">
        <v>7</v>
      </c>
      <c r="F14" s="9">
        <v>2016</v>
      </c>
      <c r="G14" s="7">
        <v>42199</v>
      </c>
      <c r="H14" s="8" t="s">
        <v>39</v>
      </c>
      <c r="I14" s="57">
        <v>9</v>
      </c>
      <c r="J14" s="10">
        <v>36</v>
      </c>
      <c r="K14" s="33">
        <v>0.25</v>
      </c>
      <c r="L14" s="11">
        <v>2.5</v>
      </c>
      <c r="M14" s="60">
        <v>35</v>
      </c>
      <c r="N14" s="16">
        <v>36</v>
      </c>
      <c r="O14" s="33">
        <v>0.97222222222222221</v>
      </c>
      <c r="P14" s="11">
        <v>9.7222222222222214</v>
      </c>
      <c r="Q14" s="32">
        <v>2.8888888888888884</v>
      </c>
      <c r="R14" s="62">
        <v>0</v>
      </c>
      <c r="S14" s="72">
        <v>0</v>
      </c>
      <c r="T14" s="68"/>
      <c r="U14" s="28" t="s">
        <v>34</v>
      </c>
      <c r="V14" s="37">
        <v>90.946449999999999</v>
      </c>
      <c r="W14" s="37">
        <v>80.946449999999999</v>
      </c>
      <c r="X14" s="37">
        <v>70.946449999999999</v>
      </c>
      <c r="Y14" s="37">
        <v>60.946449999999999</v>
      </c>
      <c r="Z14" s="37">
        <v>50.946449999999999</v>
      </c>
      <c r="AA14" s="37">
        <v>40.946449999999999</v>
      </c>
      <c r="AB14" s="43">
        <v>1</v>
      </c>
      <c r="AC14" s="44">
        <v>40.946449999999999</v>
      </c>
      <c r="AD14" s="13">
        <v>45.196449999999999</v>
      </c>
      <c r="AE14" s="13">
        <v>54.696449999999999</v>
      </c>
      <c r="AF14" s="13">
        <v>74.196449999999999</v>
      </c>
      <c r="AG14" s="13">
        <v>105.44645</v>
      </c>
      <c r="AH14" s="13">
        <v>136.69645</v>
      </c>
    </row>
    <row r="15" spans="1:34" s="15" customFormat="1" x14ac:dyDescent="0.25">
      <c r="A15" s="7">
        <v>42565</v>
      </c>
      <c r="B15" s="8" t="s">
        <v>32</v>
      </c>
      <c r="C15" s="8" t="e">
        <v>#NAME?</v>
      </c>
      <c r="D15" s="8">
        <v>14</v>
      </c>
      <c r="E15" s="8">
        <v>7</v>
      </c>
      <c r="F15" s="9">
        <v>2016</v>
      </c>
      <c r="G15" s="7">
        <v>42200</v>
      </c>
      <c r="H15" s="8" t="s">
        <v>33</v>
      </c>
      <c r="I15" s="57">
        <v>11</v>
      </c>
      <c r="J15" s="10">
        <v>36</v>
      </c>
      <c r="K15" s="33">
        <v>0.30555555555555558</v>
      </c>
      <c r="L15" s="11">
        <v>3.0555555555555558</v>
      </c>
      <c r="M15" s="60">
        <v>34</v>
      </c>
      <c r="N15" s="16">
        <v>36</v>
      </c>
      <c r="O15" s="33">
        <v>0.94444444444444442</v>
      </c>
      <c r="P15" s="11">
        <v>9.4444444444444446</v>
      </c>
      <c r="Q15" s="32">
        <v>2.0909090909090908</v>
      </c>
      <c r="R15" s="62">
        <v>0</v>
      </c>
      <c r="S15" s="72">
        <v>0</v>
      </c>
      <c r="T15" s="68"/>
      <c r="U15" s="28" t="s">
        <v>34</v>
      </c>
      <c r="V15" s="37">
        <v>92.179575</v>
      </c>
      <c r="W15" s="37">
        <v>82.179575</v>
      </c>
      <c r="X15" s="37">
        <v>72.179575</v>
      </c>
      <c r="Y15" s="37">
        <v>62.179575</v>
      </c>
      <c r="Z15" s="37">
        <v>52.179575</v>
      </c>
      <c r="AA15" s="37">
        <v>42.179575</v>
      </c>
      <c r="AB15" s="43">
        <v>1</v>
      </c>
      <c r="AC15" s="44">
        <v>42.179575</v>
      </c>
      <c r="AD15" s="13">
        <v>46.707352777777778</v>
      </c>
      <c r="AE15" s="13">
        <v>56.762908333333336</v>
      </c>
      <c r="AF15" s="13">
        <v>76.818463888888886</v>
      </c>
      <c r="AG15" s="13">
        <v>108.34624166666667</v>
      </c>
      <c r="AH15" s="13">
        <v>139.87401944444446</v>
      </c>
    </row>
    <row r="16" spans="1:34" s="15" customFormat="1" x14ac:dyDescent="0.25">
      <c r="A16" s="7">
        <v>42566</v>
      </c>
      <c r="B16" s="8" t="s">
        <v>35</v>
      </c>
      <c r="C16" s="8" t="e">
        <v>#NAME?</v>
      </c>
      <c r="D16" s="8">
        <v>15</v>
      </c>
      <c r="E16" s="8">
        <v>7</v>
      </c>
      <c r="F16" s="9">
        <v>2016</v>
      </c>
      <c r="G16" s="7">
        <v>42201</v>
      </c>
      <c r="H16" s="8" t="s">
        <v>32</v>
      </c>
      <c r="I16" s="57">
        <v>7</v>
      </c>
      <c r="J16" s="10">
        <v>36</v>
      </c>
      <c r="K16" s="33">
        <v>0.19444444444444445</v>
      </c>
      <c r="L16" s="11">
        <v>1.9444444444444444</v>
      </c>
      <c r="M16" s="60">
        <v>20</v>
      </c>
      <c r="N16" s="16">
        <v>36</v>
      </c>
      <c r="O16" s="33">
        <v>0.55555555555555558</v>
      </c>
      <c r="P16" s="11">
        <v>5.5555555555555554</v>
      </c>
      <c r="Q16" s="32">
        <v>1.857142857142857</v>
      </c>
      <c r="R16" s="62">
        <v>0</v>
      </c>
      <c r="S16" s="72">
        <v>0</v>
      </c>
      <c r="T16" s="68"/>
      <c r="U16" s="28" t="s">
        <v>34</v>
      </c>
      <c r="V16" s="37">
        <v>87.104158333333331</v>
      </c>
      <c r="W16" s="37">
        <v>77.104158333333331</v>
      </c>
      <c r="X16" s="37">
        <v>67.104158333333331</v>
      </c>
      <c r="Y16" s="37">
        <v>57.104158333333331</v>
      </c>
      <c r="Z16" s="37">
        <v>47.104158333333331</v>
      </c>
      <c r="AA16" s="37">
        <v>37.104158333333331</v>
      </c>
      <c r="AB16" s="43">
        <v>1</v>
      </c>
      <c r="AC16" s="44">
        <v>37.104158333333331</v>
      </c>
      <c r="AD16" s="13">
        <v>41.076380555555559</v>
      </c>
      <c r="AE16" s="13">
        <v>50.020825000000002</v>
      </c>
      <c r="AF16" s="13">
        <v>68.965269444444445</v>
      </c>
      <c r="AG16" s="13">
        <v>99.937491666666659</v>
      </c>
      <c r="AH16" s="13">
        <v>130.90971388888889</v>
      </c>
    </row>
    <row r="17" spans="1:34" s="15" customFormat="1" x14ac:dyDescent="0.25">
      <c r="A17" s="7">
        <v>42567</v>
      </c>
      <c r="B17" s="8" t="s">
        <v>36</v>
      </c>
      <c r="C17" s="8" t="e">
        <v>#NAME?</v>
      </c>
      <c r="D17" s="8">
        <v>16</v>
      </c>
      <c r="E17" s="8">
        <v>7</v>
      </c>
      <c r="F17" s="9">
        <v>2016</v>
      </c>
      <c r="G17" s="7">
        <v>42202</v>
      </c>
      <c r="H17" s="8" t="s">
        <v>35</v>
      </c>
      <c r="I17" s="57">
        <v>9</v>
      </c>
      <c r="J17" s="10">
        <v>36</v>
      </c>
      <c r="K17" s="33">
        <v>0.25</v>
      </c>
      <c r="L17" s="11">
        <v>2.5</v>
      </c>
      <c r="M17" s="60">
        <v>22</v>
      </c>
      <c r="N17" s="16">
        <v>36</v>
      </c>
      <c r="O17" s="33">
        <v>0.61111111111111116</v>
      </c>
      <c r="P17" s="11">
        <v>6.1111111111111116</v>
      </c>
      <c r="Q17" s="32">
        <v>1.4444444444444446</v>
      </c>
      <c r="R17" s="62">
        <v>0</v>
      </c>
      <c r="S17" s="72">
        <v>0</v>
      </c>
      <c r="T17" s="68"/>
      <c r="U17" s="28" t="s">
        <v>34</v>
      </c>
      <c r="V17" s="37">
        <v>88.484575000000007</v>
      </c>
      <c r="W17" s="37">
        <v>78.484575000000007</v>
      </c>
      <c r="X17" s="37">
        <v>68.484575000000007</v>
      </c>
      <c r="Y17" s="37">
        <v>58.484575</v>
      </c>
      <c r="Z17" s="37">
        <v>48.484575</v>
      </c>
      <c r="AA17" s="37">
        <v>38.484575</v>
      </c>
      <c r="AB17" s="43">
        <v>1</v>
      </c>
      <c r="AC17" s="44">
        <v>38.484575</v>
      </c>
      <c r="AD17" s="13">
        <v>42.734575</v>
      </c>
      <c r="AE17" s="13">
        <v>52.234575</v>
      </c>
      <c r="AF17" s="13">
        <v>71.734575000000007</v>
      </c>
      <c r="AG17" s="13">
        <v>102.98457500000001</v>
      </c>
      <c r="AH17" s="13">
        <v>134.23457500000001</v>
      </c>
    </row>
    <row r="18" spans="1:34" s="15" customFormat="1" x14ac:dyDescent="0.25">
      <c r="A18" s="7">
        <v>42568</v>
      </c>
      <c r="B18" s="8" t="s">
        <v>37</v>
      </c>
      <c r="C18" s="8" t="e">
        <v>#NAME?</v>
      </c>
      <c r="D18" s="8">
        <v>17</v>
      </c>
      <c r="E18" s="8">
        <v>7</v>
      </c>
      <c r="F18" s="9">
        <v>2016</v>
      </c>
      <c r="G18" s="7">
        <v>42203</v>
      </c>
      <c r="H18" s="8" t="s">
        <v>36</v>
      </c>
      <c r="I18" s="57">
        <v>19</v>
      </c>
      <c r="J18" s="10">
        <v>36</v>
      </c>
      <c r="K18" s="33">
        <v>0.52777777777777779</v>
      </c>
      <c r="L18" s="11">
        <v>5.2777777777777777</v>
      </c>
      <c r="M18" s="60">
        <v>25</v>
      </c>
      <c r="N18" s="16">
        <v>36</v>
      </c>
      <c r="O18" s="33">
        <v>0.69444444444444442</v>
      </c>
      <c r="P18" s="11">
        <v>6.9444444444444446</v>
      </c>
      <c r="Q18" s="32">
        <v>0.31578947368421056</v>
      </c>
      <c r="R18" s="62">
        <v>0</v>
      </c>
      <c r="S18" s="72">
        <v>0</v>
      </c>
      <c r="T18" s="68"/>
      <c r="U18" s="28" t="s">
        <v>34</v>
      </c>
      <c r="V18" s="37">
        <v>92.588116666666664</v>
      </c>
      <c r="W18" s="37">
        <v>82.588116666666664</v>
      </c>
      <c r="X18" s="37">
        <v>72.588116666666664</v>
      </c>
      <c r="Y18" s="37">
        <v>62.588116666666664</v>
      </c>
      <c r="Z18" s="37">
        <v>52.588116666666664</v>
      </c>
      <c r="AA18" s="37">
        <v>42.588116666666664</v>
      </c>
      <c r="AB18" s="43">
        <v>1</v>
      </c>
      <c r="AC18" s="44">
        <v>42.588116666666664</v>
      </c>
      <c r="AD18" s="13">
        <v>48.227005555555557</v>
      </c>
      <c r="AE18" s="13">
        <v>60.504783333333336</v>
      </c>
      <c r="AF18" s="13">
        <v>82.782561111111107</v>
      </c>
      <c r="AG18" s="13">
        <v>115.42144999999999</v>
      </c>
      <c r="AH18" s="13">
        <v>148.06033888888888</v>
      </c>
    </row>
    <row r="19" spans="1:34" s="15" customFormat="1" x14ac:dyDescent="0.25">
      <c r="A19" s="7">
        <v>42569</v>
      </c>
      <c r="B19" s="8" t="s">
        <v>38</v>
      </c>
      <c r="C19" s="8" t="e">
        <v>#NAME?</v>
      </c>
      <c r="D19" s="8">
        <v>18</v>
      </c>
      <c r="E19" s="8">
        <v>7</v>
      </c>
      <c r="F19" s="9">
        <v>2016</v>
      </c>
      <c r="G19" s="7">
        <v>42204</v>
      </c>
      <c r="H19" s="8" t="s">
        <v>37</v>
      </c>
      <c r="I19" s="57">
        <v>4</v>
      </c>
      <c r="J19" s="10">
        <v>36</v>
      </c>
      <c r="K19" s="33">
        <v>0.1111111111111111</v>
      </c>
      <c r="L19" s="11">
        <v>1.1111111111111112</v>
      </c>
      <c r="M19" s="60">
        <v>23</v>
      </c>
      <c r="N19" s="16">
        <v>36</v>
      </c>
      <c r="O19" s="33">
        <v>0.63888888888888884</v>
      </c>
      <c r="P19" s="11">
        <v>6.3888888888888884</v>
      </c>
      <c r="Q19" s="32">
        <v>4.7499999999999991</v>
      </c>
      <c r="R19" s="62">
        <v>0</v>
      </c>
      <c r="S19" s="72">
        <v>0</v>
      </c>
      <c r="T19" s="68"/>
      <c r="U19" s="28" t="s">
        <v>34</v>
      </c>
      <c r="V19" s="37">
        <v>85.538533333333334</v>
      </c>
      <c r="W19" s="37">
        <v>75.538533333333334</v>
      </c>
      <c r="X19" s="37">
        <v>65.538533333333334</v>
      </c>
      <c r="Y19" s="37">
        <v>55.538533333333334</v>
      </c>
      <c r="Z19" s="37">
        <v>45.538533333333334</v>
      </c>
      <c r="AA19" s="37">
        <v>35.538533333333334</v>
      </c>
      <c r="AB19" s="43">
        <v>1</v>
      </c>
      <c r="AC19" s="44">
        <v>35.538533333333334</v>
      </c>
      <c r="AD19" s="13">
        <v>39.094088888888891</v>
      </c>
      <c r="AE19" s="13">
        <v>47.205199999999998</v>
      </c>
      <c r="AF19" s="13">
        <v>65.316311111111105</v>
      </c>
      <c r="AG19" s="13">
        <v>95.871866666666662</v>
      </c>
      <c r="AH19" s="13">
        <v>126.42742222222222</v>
      </c>
    </row>
    <row r="20" spans="1:34" s="15" customFormat="1" x14ac:dyDescent="0.25">
      <c r="A20" s="7">
        <v>42570</v>
      </c>
      <c r="B20" s="8" t="s">
        <v>39</v>
      </c>
      <c r="C20" s="8" t="e">
        <v>#NAME?</v>
      </c>
      <c r="D20" s="8">
        <v>19</v>
      </c>
      <c r="E20" s="8">
        <v>7</v>
      </c>
      <c r="F20" s="9">
        <v>2016</v>
      </c>
      <c r="G20" s="7">
        <v>42205</v>
      </c>
      <c r="H20" s="8" t="s">
        <v>38</v>
      </c>
      <c r="I20" s="57">
        <v>2</v>
      </c>
      <c r="J20" s="10">
        <v>36</v>
      </c>
      <c r="K20" s="33">
        <v>5.5555555555555552E-2</v>
      </c>
      <c r="L20" s="11">
        <v>0.55555555555555558</v>
      </c>
      <c r="M20" s="60">
        <v>31</v>
      </c>
      <c r="N20" s="16">
        <v>36</v>
      </c>
      <c r="O20" s="33">
        <v>0.86111111111111116</v>
      </c>
      <c r="P20" s="11">
        <v>8.6111111111111107</v>
      </c>
      <c r="Q20" s="32">
        <v>14.499999999999998</v>
      </c>
      <c r="R20" s="62">
        <v>0</v>
      </c>
      <c r="S20" s="72">
        <v>0</v>
      </c>
      <c r="T20" s="68"/>
      <c r="U20" s="28" t="s">
        <v>34</v>
      </c>
      <c r="V20" s="37">
        <v>84.326449999999994</v>
      </c>
      <c r="W20" s="37">
        <v>74.326449999999994</v>
      </c>
      <c r="X20" s="37">
        <v>64.326449999999994</v>
      </c>
      <c r="Y20" s="37">
        <v>54.326450000000001</v>
      </c>
      <c r="Z20" s="37">
        <v>44.326450000000001</v>
      </c>
      <c r="AA20" s="37">
        <v>34.326450000000001</v>
      </c>
      <c r="AB20" s="43">
        <v>1</v>
      </c>
      <c r="AC20" s="44">
        <v>34.326450000000001</v>
      </c>
      <c r="AD20" s="13">
        <v>37.60422777777778</v>
      </c>
      <c r="AE20" s="13">
        <v>45.159783333333337</v>
      </c>
      <c r="AF20" s="13">
        <v>62.715338888888887</v>
      </c>
      <c r="AG20" s="13">
        <v>92.993116666666666</v>
      </c>
      <c r="AH20" s="13">
        <v>123.27089444444445</v>
      </c>
    </row>
    <row r="21" spans="1:34" s="15" customFormat="1" x14ac:dyDescent="0.25">
      <c r="A21" s="7">
        <v>42571</v>
      </c>
      <c r="B21" s="8" t="s">
        <v>33</v>
      </c>
      <c r="C21" s="8" t="e">
        <v>#NAME?</v>
      </c>
      <c r="D21" s="8">
        <v>20</v>
      </c>
      <c r="E21" s="8">
        <v>7</v>
      </c>
      <c r="F21" s="9">
        <v>2016</v>
      </c>
      <c r="G21" s="7">
        <v>42206</v>
      </c>
      <c r="H21" s="8" t="s">
        <v>39</v>
      </c>
      <c r="I21" s="57">
        <v>19</v>
      </c>
      <c r="J21" s="10">
        <v>36</v>
      </c>
      <c r="K21" s="33">
        <v>0.52777777777777779</v>
      </c>
      <c r="L21" s="11">
        <v>5.2777777777777777</v>
      </c>
      <c r="M21" s="60">
        <v>22</v>
      </c>
      <c r="N21" s="16">
        <v>36</v>
      </c>
      <c r="O21" s="33">
        <v>0.61111111111111116</v>
      </c>
      <c r="P21" s="11">
        <v>6.1111111111111116</v>
      </c>
      <c r="Q21" s="32">
        <v>0.15789473684210537</v>
      </c>
      <c r="R21" s="62">
        <v>0</v>
      </c>
      <c r="S21" s="72">
        <v>0</v>
      </c>
      <c r="T21" s="68"/>
      <c r="U21" s="28" t="s">
        <v>34</v>
      </c>
      <c r="V21" s="37">
        <v>91.388741666666675</v>
      </c>
      <c r="W21" s="37">
        <v>81.388741666666675</v>
      </c>
      <c r="X21" s="37">
        <v>71.388741666666675</v>
      </c>
      <c r="Y21" s="37">
        <v>61.388741666666668</v>
      </c>
      <c r="Z21" s="37">
        <v>51.388741666666668</v>
      </c>
      <c r="AA21" s="37">
        <v>41.388741666666668</v>
      </c>
      <c r="AB21" s="43">
        <v>1</v>
      </c>
      <c r="AC21" s="44">
        <v>41.388741666666668</v>
      </c>
      <c r="AD21" s="13">
        <v>47.027630555555554</v>
      </c>
      <c r="AE21" s="13">
        <v>59.305408333333332</v>
      </c>
      <c r="AF21" s="13">
        <v>81.583186111111104</v>
      </c>
      <c r="AG21" s="13">
        <v>114.222075</v>
      </c>
      <c r="AH21" s="13">
        <v>146.86096388888888</v>
      </c>
    </row>
    <row r="22" spans="1:34" s="15" customFormat="1" x14ac:dyDescent="0.25">
      <c r="A22" s="7">
        <v>42572</v>
      </c>
      <c r="B22" s="8" t="s">
        <v>32</v>
      </c>
      <c r="C22" s="8" t="e">
        <v>#NAME?</v>
      </c>
      <c r="D22" s="8">
        <v>21</v>
      </c>
      <c r="E22" s="8">
        <v>7</v>
      </c>
      <c r="F22" s="9">
        <v>2016</v>
      </c>
      <c r="G22" s="7">
        <v>42207</v>
      </c>
      <c r="H22" s="8" t="s">
        <v>33</v>
      </c>
      <c r="I22" s="57">
        <v>9</v>
      </c>
      <c r="J22" s="10">
        <v>36</v>
      </c>
      <c r="K22" s="33">
        <v>0.25</v>
      </c>
      <c r="L22" s="11">
        <v>2.5</v>
      </c>
      <c r="M22" s="60">
        <v>20</v>
      </c>
      <c r="N22" s="16">
        <v>36</v>
      </c>
      <c r="O22" s="33">
        <v>0.55555555555555558</v>
      </c>
      <c r="P22" s="11">
        <v>5.5555555555555554</v>
      </c>
      <c r="Q22" s="32">
        <v>1.2222222222222221</v>
      </c>
      <c r="R22" s="62">
        <v>0</v>
      </c>
      <c r="S22" s="72">
        <v>0</v>
      </c>
      <c r="T22" s="68"/>
      <c r="U22" s="28" t="s">
        <v>34</v>
      </c>
      <c r="V22" s="37">
        <v>88.105824999999996</v>
      </c>
      <c r="W22" s="37">
        <v>78.105824999999996</v>
      </c>
      <c r="X22" s="37">
        <v>68.105824999999996</v>
      </c>
      <c r="Y22" s="37">
        <v>58.105824999999996</v>
      </c>
      <c r="Z22" s="37">
        <v>48.105824999999996</v>
      </c>
      <c r="AA22" s="37">
        <v>38.105824999999996</v>
      </c>
      <c r="AB22" s="43">
        <v>1</v>
      </c>
      <c r="AC22" s="44">
        <v>38.105824999999996</v>
      </c>
      <c r="AD22" s="13">
        <v>42.355824999999996</v>
      </c>
      <c r="AE22" s="13">
        <v>51.855824999999996</v>
      </c>
      <c r="AF22" s="13">
        <v>71.355824999999996</v>
      </c>
      <c r="AG22" s="13">
        <v>102.605825</v>
      </c>
      <c r="AH22" s="13">
        <v>133.85582500000001</v>
      </c>
    </row>
    <row r="23" spans="1:34" s="15" customFormat="1" x14ac:dyDescent="0.25">
      <c r="A23" s="7">
        <v>42573</v>
      </c>
      <c r="B23" s="8" t="s">
        <v>35</v>
      </c>
      <c r="C23" s="8" t="e">
        <v>#NAME?</v>
      </c>
      <c r="D23" s="8">
        <v>22</v>
      </c>
      <c r="E23" s="8">
        <v>7</v>
      </c>
      <c r="F23" s="9">
        <v>2016</v>
      </c>
      <c r="G23" s="7">
        <v>42208</v>
      </c>
      <c r="H23" s="8" t="s">
        <v>32</v>
      </c>
      <c r="I23" s="57">
        <v>10</v>
      </c>
      <c r="J23" s="10">
        <v>36</v>
      </c>
      <c r="K23" s="33">
        <v>0.27777777777777779</v>
      </c>
      <c r="L23" s="11">
        <v>2.7777777777777777</v>
      </c>
      <c r="M23" s="60">
        <v>21</v>
      </c>
      <c r="N23" s="16">
        <v>36</v>
      </c>
      <c r="O23" s="33">
        <v>0.58333333333333337</v>
      </c>
      <c r="P23" s="11">
        <v>5.8333333333333339</v>
      </c>
      <c r="Q23" s="32">
        <v>1.1000000000000003</v>
      </c>
      <c r="R23" s="62">
        <v>0</v>
      </c>
      <c r="S23" s="72">
        <v>0</v>
      </c>
      <c r="T23" s="68"/>
      <c r="U23" s="28" t="s">
        <v>34</v>
      </c>
      <c r="V23" s="37">
        <v>88.753950000000003</v>
      </c>
      <c r="W23" s="37">
        <v>78.753950000000003</v>
      </c>
      <c r="X23" s="37">
        <v>68.753950000000003</v>
      </c>
      <c r="Y23" s="37">
        <v>58.753950000000003</v>
      </c>
      <c r="Z23" s="37">
        <v>48.753950000000003</v>
      </c>
      <c r="AA23" s="37">
        <v>38.753950000000003</v>
      </c>
      <c r="AB23" s="43">
        <v>1</v>
      </c>
      <c r="AC23" s="44">
        <v>38.753950000000003</v>
      </c>
      <c r="AD23" s="13">
        <v>43.142838888888889</v>
      </c>
      <c r="AE23" s="13">
        <v>52.920616666666668</v>
      </c>
      <c r="AF23" s="13">
        <v>72.698394444444446</v>
      </c>
      <c r="AG23" s="13">
        <v>104.08728333333333</v>
      </c>
      <c r="AH23" s="13">
        <v>135.47617222222223</v>
      </c>
    </row>
    <row r="24" spans="1:34" s="15" customFormat="1" x14ac:dyDescent="0.25">
      <c r="A24" s="7">
        <v>42574</v>
      </c>
      <c r="B24" s="8" t="s">
        <v>36</v>
      </c>
      <c r="C24" s="8" t="e">
        <v>#NAME?</v>
      </c>
      <c r="D24" s="8">
        <v>23</v>
      </c>
      <c r="E24" s="8">
        <v>7</v>
      </c>
      <c r="F24" s="9">
        <v>2016</v>
      </c>
      <c r="G24" s="7">
        <v>42209</v>
      </c>
      <c r="H24" s="8" t="s">
        <v>35</v>
      </c>
      <c r="I24" s="57">
        <v>8</v>
      </c>
      <c r="J24" s="10">
        <v>36</v>
      </c>
      <c r="K24" s="33">
        <v>0.22222222222222221</v>
      </c>
      <c r="L24" s="11">
        <v>2.2222222222222223</v>
      </c>
      <c r="M24" s="60">
        <v>24</v>
      </c>
      <c r="N24" s="16">
        <v>36</v>
      </c>
      <c r="O24" s="33">
        <v>0.66666666666666663</v>
      </c>
      <c r="P24" s="11">
        <v>6.6666666666666661</v>
      </c>
      <c r="Q24" s="32">
        <v>1.9999999999999996</v>
      </c>
      <c r="R24" s="62">
        <v>0</v>
      </c>
      <c r="S24" s="72">
        <v>0</v>
      </c>
      <c r="T24" s="68"/>
      <c r="U24" s="28" t="s">
        <v>34</v>
      </c>
      <c r="V24" s="37">
        <v>88.299366666666657</v>
      </c>
      <c r="W24" s="37">
        <v>78.299366666666657</v>
      </c>
      <c r="X24" s="37">
        <v>68.299366666666657</v>
      </c>
      <c r="Y24" s="37">
        <v>58.299366666666664</v>
      </c>
      <c r="Z24" s="37">
        <v>48.299366666666664</v>
      </c>
      <c r="AA24" s="37">
        <v>38.299366666666664</v>
      </c>
      <c r="AB24" s="43">
        <v>1</v>
      </c>
      <c r="AC24" s="44">
        <v>38.299366666666664</v>
      </c>
      <c r="AD24" s="13">
        <v>42.410477777777778</v>
      </c>
      <c r="AE24" s="13">
        <v>51.6327</v>
      </c>
      <c r="AF24" s="13">
        <v>70.854922222222228</v>
      </c>
      <c r="AG24" s="13">
        <v>101.96603333333333</v>
      </c>
      <c r="AH24" s="13">
        <v>133.07714444444446</v>
      </c>
    </row>
    <row r="25" spans="1:34" s="15" customFormat="1" x14ac:dyDescent="0.25">
      <c r="A25" s="7">
        <v>42575</v>
      </c>
      <c r="B25" s="8" t="s">
        <v>37</v>
      </c>
      <c r="C25" s="8" t="e">
        <v>#NAME?</v>
      </c>
      <c r="D25" s="8">
        <v>24</v>
      </c>
      <c r="E25" s="8">
        <v>7</v>
      </c>
      <c r="F25" s="9">
        <v>2016</v>
      </c>
      <c r="G25" s="7">
        <v>42210</v>
      </c>
      <c r="H25" s="8" t="s">
        <v>36</v>
      </c>
      <c r="I25" s="57">
        <v>9</v>
      </c>
      <c r="J25" s="10">
        <v>36</v>
      </c>
      <c r="K25" s="33">
        <v>0.25</v>
      </c>
      <c r="L25" s="11">
        <v>2.5</v>
      </c>
      <c r="M25" s="60">
        <v>25</v>
      </c>
      <c r="N25" s="16">
        <v>36</v>
      </c>
      <c r="O25" s="33">
        <v>0.69444444444444442</v>
      </c>
      <c r="P25" s="11">
        <v>6.9444444444444446</v>
      </c>
      <c r="Q25" s="32">
        <v>1.7777777777777779</v>
      </c>
      <c r="R25" s="62">
        <v>0</v>
      </c>
      <c r="S25" s="72">
        <v>0</v>
      </c>
      <c r="T25" s="68"/>
      <c r="U25" s="28" t="s">
        <v>34</v>
      </c>
      <c r="V25" s="37">
        <v>89.052700000000002</v>
      </c>
      <c r="W25" s="37">
        <v>79.052700000000002</v>
      </c>
      <c r="X25" s="37">
        <v>69.052700000000002</v>
      </c>
      <c r="Y25" s="37">
        <v>59.052700000000002</v>
      </c>
      <c r="Z25" s="37">
        <v>49.052700000000002</v>
      </c>
      <c r="AA25" s="37">
        <v>39.052700000000002</v>
      </c>
      <c r="AB25" s="43">
        <v>1</v>
      </c>
      <c r="AC25" s="44">
        <v>39.052700000000002</v>
      </c>
      <c r="AD25" s="13">
        <v>43.302700000000002</v>
      </c>
      <c r="AE25" s="13">
        <v>52.802700000000002</v>
      </c>
      <c r="AF25" s="13">
        <v>72.302700000000002</v>
      </c>
      <c r="AG25" s="13">
        <v>103.5527</v>
      </c>
      <c r="AH25" s="13">
        <v>134.80269999999999</v>
      </c>
    </row>
    <row r="26" spans="1:34" s="15" customFormat="1" x14ac:dyDescent="0.25">
      <c r="A26" s="7">
        <v>42576</v>
      </c>
      <c r="B26" s="8" t="s">
        <v>38</v>
      </c>
      <c r="C26" s="8" t="e">
        <v>#NAME?</v>
      </c>
      <c r="D26" s="8">
        <v>25</v>
      </c>
      <c r="E26" s="8">
        <v>7</v>
      </c>
      <c r="F26" s="9">
        <v>2016</v>
      </c>
      <c r="G26" s="7">
        <v>42211</v>
      </c>
      <c r="H26" s="8" t="s">
        <v>37</v>
      </c>
      <c r="I26" s="57">
        <v>8</v>
      </c>
      <c r="J26" s="10">
        <v>36</v>
      </c>
      <c r="K26" s="33">
        <v>0.22222222222222221</v>
      </c>
      <c r="L26" s="11">
        <v>2.2222222222222223</v>
      </c>
      <c r="M26" s="60">
        <v>24</v>
      </c>
      <c r="N26" s="16">
        <v>36</v>
      </c>
      <c r="O26" s="33">
        <v>0.66666666666666663</v>
      </c>
      <c r="P26" s="11">
        <v>6.6666666666666661</v>
      </c>
      <c r="Q26" s="32">
        <v>1.9999999999999996</v>
      </c>
      <c r="R26" s="62">
        <v>0</v>
      </c>
      <c r="S26" s="72">
        <v>0</v>
      </c>
      <c r="T26" s="68"/>
      <c r="U26" s="28" t="s">
        <v>34</v>
      </c>
      <c r="V26" s="37">
        <v>88.299366666666657</v>
      </c>
      <c r="W26" s="37">
        <v>78.299366666666657</v>
      </c>
      <c r="X26" s="37">
        <v>68.299366666666657</v>
      </c>
      <c r="Y26" s="37">
        <v>58.299366666666664</v>
      </c>
      <c r="Z26" s="37">
        <v>48.299366666666664</v>
      </c>
      <c r="AA26" s="37">
        <v>38.299366666666664</v>
      </c>
      <c r="AB26" s="43">
        <v>1</v>
      </c>
      <c r="AC26" s="44">
        <v>38.299366666666664</v>
      </c>
      <c r="AD26" s="13">
        <v>42.410477777777778</v>
      </c>
      <c r="AE26" s="13">
        <v>51.6327</v>
      </c>
      <c r="AF26" s="13">
        <v>70.854922222222228</v>
      </c>
      <c r="AG26" s="13">
        <v>101.96603333333333</v>
      </c>
      <c r="AH26" s="13">
        <v>133.07714444444446</v>
      </c>
    </row>
    <row r="27" spans="1:34" s="15" customFormat="1" x14ac:dyDescent="0.25">
      <c r="A27" s="7">
        <v>42577</v>
      </c>
      <c r="B27" s="8" t="s">
        <v>39</v>
      </c>
      <c r="C27" s="8" t="e">
        <v>#NAME?</v>
      </c>
      <c r="D27" s="8">
        <v>26</v>
      </c>
      <c r="E27" s="8">
        <v>7</v>
      </c>
      <c r="F27" s="9">
        <v>2016</v>
      </c>
      <c r="G27" s="7">
        <v>42212</v>
      </c>
      <c r="H27" s="8" t="s">
        <v>38</v>
      </c>
      <c r="I27" s="57">
        <v>5</v>
      </c>
      <c r="J27" s="10">
        <v>36</v>
      </c>
      <c r="K27" s="33">
        <v>0.1388888888888889</v>
      </c>
      <c r="L27" s="11">
        <v>1.3888888888888888</v>
      </c>
      <c r="M27" s="60">
        <v>25</v>
      </c>
      <c r="N27" s="16">
        <v>36</v>
      </c>
      <c r="O27" s="33">
        <v>0.69444444444444442</v>
      </c>
      <c r="P27" s="11">
        <v>6.9444444444444446</v>
      </c>
      <c r="Q27" s="32">
        <v>4</v>
      </c>
      <c r="R27" s="62">
        <v>0</v>
      </c>
      <c r="S27" s="72">
        <v>0</v>
      </c>
      <c r="T27" s="68"/>
      <c r="U27" s="28" t="s">
        <v>34</v>
      </c>
      <c r="V27" s="37">
        <v>86.4602</v>
      </c>
      <c r="W27" s="37">
        <v>76.4602</v>
      </c>
      <c r="X27" s="37">
        <v>66.4602</v>
      </c>
      <c r="Y27" s="37">
        <v>56.4602</v>
      </c>
      <c r="Z27" s="37">
        <v>46.4602</v>
      </c>
      <c r="AA27" s="37">
        <v>36.4602</v>
      </c>
      <c r="AB27" s="43">
        <v>1</v>
      </c>
      <c r="AC27" s="44">
        <v>36.4602</v>
      </c>
      <c r="AD27" s="13">
        <v>40.154644444444443</v>
      </c>
      <c r="AE27" s="13">
        <v>48.543533333333329</v>
      </c>
      <c r="AF27" s="13">
        <v>66.932422222222215</v>
      </c>
      <c r="AG27" s="13">
        <v>97.626866666666672</v>
      </c>
      <c r="AH27" s="13">
        <v>128.3213111111111</v>
      </c>
    </row>
    <row r="28" spans="1:34" s="15" customFormat="1" x14ac:dyDescent="0.25">
      <c r="A28" s="7">
        <v>42578</v>
      </c>
      <c r="B28" s="8" t="s">
        <v>33</v>
      </c>
      <c r="C28" s="8" t="e">
        <v>#NAME?</v>
      </c>
      <c r="D28" s="8">
        <v>27</v>
      </c>
      <c r="E28" s="8">
        <v>7</v>
      </c>
      <c r="F28" s="9">
        <v>2016</v>
      </c>
      <c r="G28" s="7">
        <v>42213</v>
      </c>
      <c r="H28" s="8" t="s">
        <v>39</v>
      </c>
      <c r="I28" s="57">
        <v>8</v>
      </c>
      <c r="J28" s="10">
        <v>36</v>
      </c>
      <c r="K28" s="33">
        <v>0.22222222222222221</v>
      </c>
      <c r="L28" s="11">
        <v>2.2222222222222223</v>
      </c>
      <c r="M28" s="60">
        <v>32</v>
      </c>
      <c r="N28" s="16">
        <v>36</v>
      </c>
      <c r="O28" s="33">
        <v>0.88888888888888884</v>
      </c>
      <c r="P28" s="11">
        <v>8.8888888888888893</v>
      </c>
      <c r="Q28" s="32">
        <v>3</v>
      </c>
      <c r="R28" s="62">
        <v>0</v>
      </c>
      <c r="S28" s="72">
        <v>0</v>
      </c>
      <c r="T28" s="68"/>
      <c r="U28" s="28" t="s">
        <v>34</v>
      </c>
      <c r="V28" s="37">
        <v>89.646033333333335</v>
      </c>
      <c r="W28" s="37">
        <v>79.646033333333335</v>
      </c>
      <c r="X28" s="37">
        <v>69.646033333333335</v>
      </c>
      <c r="Y28" s="37">
        <v>59.646033333333335</v>
      </c>
      <c r="Z28" s="37">
        <v>49.646033333333335</v>
      </c>
      <c r="AA28" s="37">
        <v>39.646033333333335</v>
      </c>
      <c r="AB28" s="43">
        <v>1</v>
      </c>
      <c r="AC28" s="44">
        <v>39.646033333333335</v>
      </c>
      <c r="AD28" s="13">
        <v>43.75714444444445</v>
      </c>
      <c r="AE28" s="13">
        <v>52.979366666666664</v>
      </c>
      <c r="AF28" s="13">
        <v>72.201588888888892</v>
      </c>
      <c r="AG28" s="13">
        <v>103.31270000000001</v>
      </c>
      <c r="AH28" s="13">
        <v>134.42381111111112</v>
      </c>
    </row>
    <row r="29" spans="1:34" s="15" customFormat="1" x14ac:dyDescent="0.25">
      <c r="A29" s="7">
        <v>42579</v>
      </c>
      <c r="B29" s="8" t="s">
        <v>32</v>
      </c>
      <c r="C29" s="8" t="e">
        <v>#NAME?</v>
      </c>
      <c r="D29" s="8">
        <v>28</v>
      </c>
      <c r="E29" s="8">
        <v>7</v>
      </c>
      <c r="F29" s="9">
        <v>2016</v>
      </c>
      <c r="G29" s="7">
        <v>42214</v>
      </c>
      <c r="H29" s="8" t="s">
        <v>33</v>
      </c>
      <c r="I29" s="57">
        <v>15</v>
      </c>
      <c r="J29" s="10">
        <v>36</v>
      </c>
      <c r="K29" s="33">
        <v>0.41666666666666669</v>
      </c>
      <c r="L29" s="11">
        <v>4.166666666666667</v>
      </c>
      <c r="M29" s="60">
        <v>16</v>
      </c>
      <c r="N29" s="16">
        <v>36</v>
      </c>
      <c r="O29" s="33">
        <v>0.44444444444444442</v>
      </c>
      <c r="P29" s="11">
        <v>4.4444444444444446</v>
      </c>
      <c r="Q29" s="32">
        <v>6.6666666666666638E-2</v>
      </c>
      <c r="R29" s="62">
        <v>0</v>
      </c>
      <c r="S29" s="72">
        <v>0</v>
      </c>
      <c r="T29" s="68"/>
      <c r="U29" s="28" t="s">
        <v>34</v>
      </c>
      <c r="V29" s="37">
        <v>88.838324999999998</v>
      </c>
      <c r="W29" s="37">
        <v>78.838324999999998</v>
      </c>
      <c r="X29" s="37">
        <v>68.838324999999998</v>
      </c>
      <c r="Y29" s="37">
        <v>58.838324999999998</v>
      </c>
      <c r="Z29" s="37">
        <v>48.838324999999998</v>
      </c>
      <c r="AA29" s="37">
        <v>38.838324999999998</v>
      </c>
      <c r="AB29" s="43">
        <v>1</v>
      </c>
      <c r="AC29" s="44">
        <v>38.838324999999998</v>
      </c>
      <c r="AD29" s="13">
        <v>43.921658333333333</v>
      </c>
      <c r="AE29" s="13">
        <v>55.088324999999998</v>
      </c>
      <c r="AF29" s="13">
        <v>76.254991666666669</v>
      </c>
      <c r="AG29" s="13">
        <v>108.338325</v>
      </c>
      <c r="AH29" s="13">
        <v>140.42165833333334</v>
      </c>
    </row>
    <row r="30" spans="1:34" s="15" customFormat="1" x14ac:dyDescent="0.25">
      <c r="A30" s="7">
        <v>42580</v>
      </c>
      <c r="B30" s="8" t="s">
        <v>35</v>
      </c>
      <c r="C30" s="8" t="e">
        <v>#NAME?</v>
      </c>
      <c r="D30" s="8">
        <v>29</v>
      </c>
      <c r="E30" s="8">
        <v>7</v>
      </c>
      <c r="F30" s="9">
        <v>2016</v>
      </c>
      <c r="G30" s="7">
        <v>42215</v>
      </c>
      <c r="H30" s="8" t="s">
        <v>32</v>
      </c>
      <c r="I30" s="57">
        <v>8</v>
      </c>
      <c r="J30" s="10">
        <v>36</v>
      </c>
      <c r="K30" s="33">
        <v>0.22222222222222221</v>
      </c>
      <c r="L30" s="11">
        <v>2.2222222222222223</v>
      </c>
      <c r="M30" s="60">
        <v>13</v>
      </c>
      <c r="N30" s="16">
        <v>36</v>
      </c>
      <c r="O30" s="33">
        <v>0.3611111111111111</v>
      </c>
      <c r="P30" s="11">
        <v>3.6111111111111112</v>
      </c>
      <c r="Q30" s="32">
        <v>0.625</v>
      </c>
      <c r="R30" s="62">
        <v>0</v>
      </c>
      <c r="S30" s="72">
        <v>0</v>
      </c>
      <c r="T30" s="68"/>
      <c r="U30" s="28" t="s">
        <v>34</v>
      </c>
      <c r="V30" s="37">
        <v>86.447699999999998</v>
      </c>
      <c r="W30" s="37">
        <v>76.447699999999998</v>
      </c>
      <c r="X30" s="37">
        <v>66.447699999999998</v>
      </c>
      <c r="Y30" s="37">
        <v>56.447699999999998</v>
      </c>
      <c r="Z30" s="37">
        <v>46.447699999999998</v>
      </c>
      <c r="AA30" s="37">
        <v>36.447699999999998</v>
      </c>
      <c r="AB30" s="43">
        <v>1</v>
      </c>
      <c r="AC30" s="44">
        <v>36.447699999999998</v>
      </c>
      <c r="AD30" s="13">
        <v>40.558811111111112</v>
      </c>
      <c r="AE30" s="13">
        <v>49.781033333333333</v>
      </c>
      <c r="AF30" s="13">
        <v>69.003255555555555</v>
      </c>
      <c r="AG30" s="13">
        <v>100.11436666666667</v>
      </c>
      <c r="AH30" s="13">
        <v>131.22547777777777</v>
      </c>
    </row>
    <row r="31" spans="1:34" s="15" customFormat="1" x14ac:dyDescent="0.25">
      <c r="A31" s="7">
        <v>42581</v>
      </c>
      <c r="B31" s="8" t="s">
        <v>36</v>
      </c>
      <c r="C31" s="8" t="e">
        <v>#NAME?</v>
      </c>
      <c r="D31" s="8">
        <v>30</v>
      </c>
      <c r="E31" s="8">
        <v>7</v>
      </c>
      <c r="F31" s="9">
        <v>2016</v>
      </c>
      <c r="G31" s="7">
        <v>42216</v>
      </c>
      <c r="H31" s="8" t="s">
        <v>35</v>
      </c>
      <c r="I31" s="57">
        <v>7</v>
      </c>
      <c r="J31" s="10">
        <v>36</v>
      </c>
      <c r="K31" s="33">
        <v>0.19444444444444445</v>
      </c>
      <c r="L31" s="11">
        <v>1.9444444444444444</v>
      </c>
      <c r="M31" s="60">
        <v>29</v>
      </c>
      <c r="N31" s="16">
        <v>36</v>
      </c>
      <c r="O31" s="33">
        <v>0.80555555555555558</v>
      </c>
      <c r="P31" s="11">
        <v>8.0555555555555554</v>
      </c>
      <c r="Q31" s="32">
        <v>3.1428571428571428</v>
      </c>
      <c r="R31" s="62">
        <v>0</v>
      </c>
      <c r="S31" s="72">
        <v>0</v>
      </c>
      <c r="T31" s="68"/>
      <c r="U31" s="28" t="s">
        <v>34</v>
      </c>
      <c r="V31" s="37">
        <v>88.429783333333333</v>
      </c>
      <c r="W31" s="37">
        <v>78.429783333333333</v>
      </c>
      <c r="X31" s="37">
        <v>68.429783333333333</v>
      </c>
      <c r="Y31" s="37">
        <v>58.429783333333333</v>
      </c>
      <c r="Z31" s="37">
        <v>48.429783333333333</v>
      </c>
      <c r="AA31" s="37">
        <v>38.429783333333333</v>
      </c>
      <c r="AB31" s="43">
        <v>1</v>
      </c>
      <c r="AC31" s="44">
        <v>38.429783333333333</v>
      </c>
      <c r="AD31" s="13">
        <v>42.402005555555554</v>
      </c>
      <c r="AE31" s="13">
        <v>51.346449999999997</v>
      </c>
      <c r="AF31" s="13">
        <v>70.290894444444447</v>
      </c>
      <c r="AG31" s="13">
        <v>101.26311666666666</v>
      </c>
      <c r="AH31" s="13">
        <v>132.23533888888889</v>
      </c>
    </row>
    <row r="32" spans="1:34" s="15" customFormat="1" x14ac:dyDescent="0.25">
      <c r="A32" s="7">
        <v>42582</v>
      </c>
      <c r="B32" s="8" t="s">
        <v>37</v>
      </c>
      <c r="C32" s="8" t="e">
        <v>#NAME?</v>
      </c>
      <c r="D32" s="8">
        <v>31</v>
      </c>
      <c r="E32" s="8">
        <v>7</v>
      </c>
      <c r="F32" s="9">
        <v>2016</v>
      </c>
      <c r="G32" s="7">
        <v>42217</v>
      </c>
      <c r="H32" s="8" t="s">
        <v>36</v>
      </c>
      <c r="I32" s="57">
        <v>7</v>
      </c>
      <c r="J32" s="10">
        <v>36</v>
      </c>
      <c r="K32" s="33">
        <v>0.19444444444444445</v>
      </c>
      <c r="L32" s="11">
        <v>1.9444444444444444</v>
      </c>
      <c r="M32" s="60">
        <v>10</v>
      </c>
      <c r="N32" s="16">
        <v>36</v>
      </c>
      <c r="O32" s="33">
        <v>0.27777777777777779</v>
      </c>
      <c r="P32" s="11">
        <v>2.7777777777777777</v>
      </c>
      <c r="Q32" s="32">
        <v>0.42857142857142855</v>
      </c>
      <c r="R32" s="62">
        <v>0</v>
      </c>
      <c r="S32" s="72">
        <v>0</v>
      </c>
      <c r="T32" s="68"/>
      <c r="U32" s="28" t="s">
        <v>34</v>
      </c>
      <c r="V32" s="37">
        <v>85.631241666666668</v>
      </c>
      <c r="W32" s="37">
        <v>75.631241666666668</v>
      </c>
      <c r="X32" s="37">
        <v>65.631241666666668</v>
      </c>
      <c r="Y32" s="37">
        <v>55.631241666666668</v>
      </c>
      <c r="Z32" s="37">
        <v>45.631241666666668</v>
      </c>
      <c r="AA32" s="37">
        <v>35.631241666666668</v>
      </c>
      <c r="AB32" s="43">
        <v>1</v>
      </c>
      <c r="AC32" s="44">
        <v>35.631241666666668</v>
      </c>
      <c r="AD32" s="13">
        <v>39.603463888888889</v>
      </c>
      <c r="AE32" s="13">
        <v>48.547908333333332</v>
      </c>
      <c r="AF32" s="13">
        <v>67.492352777777782</v>
      </c>
      <c r="AG32" s="13">
        <v>98.464574999999996</v>
      </c>
      <c r="AH32" s="13">
        <v>129.43679722222222</v>
      </c>
    </row>
    <row r="33" spans="1:34" s="15" customFormat="1" x14ac:dyDescent="0.25">
      <c r="A33" s="7"/>
      <c r="B33" s="8"/>
      <c r="C33" s="8"/>
      <c r="D33" s="8"/>
      <c r="E33" s="8"/>
      <c r="F33" s="9"/>
      <c r="G33" s="7"/>
      <c r="H33" s="8"/>
      <c r="I33" s="57"/>
      <c r="J33" s="10"/>
      <c r="K33" s="33"/>
      <c r="L33" s="11"/>
      <c r="M33" s="60"/>
      <c r="N33" s="16"/>
      <c r="O33" s="33"/>
      <c r="P33" s="11"/>
      <c r="Q33" s="32"/>
      <c r="R33" s="62"/>
      <c r="S33" s="72"/>
      <c r="T33" s="68"/>
      <c r="U33" s="28"/>
      <c r="V33" s="37"/>
      <c r="W33" s="37"/>
      <c r="X33" s="37"/>
      <c r="Y33" s="37"/>
      <c r="Z33" s="37"/>
      <c r="AA33" s="37"/>
      <c r="AB33" s="43"/>
      <c r="AC33" s="44"/>
      <c r="AD33" s="13"/>
      <c r="AE33" s="13"/>
      <c r="AF33" s="13"/>
      <c r="AG33" s="13"/>
      <c r="AH33" s="13"/>
    </row>
    <row r="35" spans="1:34" x14ac:dyDescent="0.25">
      <c r="I35" s="75">
        <f>SUM(I2:I32)</f>
        <v>486</v>
      </c>
      <c r="M35" s="76">
        <f>SUM(M2:M32)</f>
        <v>810</v>
      </c>
      <c r="Q35" s="34">
        <f>AVERAGE(Q1:Q32)</f>
        <v>1.7734886912300805</v>
      </c>
    </row>
  </sheetData>
  <conditionalFormatting sqref="L3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">
    <cfRule type="containsText" dxfId="12" priority="13" operator="containsText" text="dom">
      <formula>NOT(ISERROR(SEARCH("dom",B33)))</formula>
    </cfRule>
  </conditionalFormatting>
  <conditionalFormatting sqref="AC33:AH33">
    <cfRule type="expression" dxfId="11" priority="12">
      <formula>AC33=$AA33</formula>
    </cfRule>
  </conditionalFormatting>
  <conditionalFormatting sqref="U33">
    <cfRule type="cellIs" dxfId="10" priority="11" operator="equal">
      <formula>"AUMENTA"</formula>
    </cfRule>
  </conditionalFormatting>
  <conditionalFormatting sqref="K3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">
    <cfRule type="containsText" dxfId="9" priority="9" operator="containsText" text="dom">
      <formula>NOT(ISERROR(SEARCH("dom",H33)))</formula>
    </cfRule>
  </conditionalFormatting>
  <conditionalFormatting sqref="L1:L3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:B32">
    <cfRule type="containsText" dxfId="8" priority="5" operator="containsText" text="dom">
      <formula>NOT(ISERROR(SEARCH("dom",B1)))</formula>
    </cfRule>
  </conditionalFormatting>
  <conditionalFormatting sqref="AC1:AH32">
    <cfRule type="expression" dxfId="7" priority="4">
      <formula>AC1=$AA1</formula>
    </cfRule>
  </conditionalFormatting>
  <conditionalFormatting sqref="U1:U32">
    <cfRule type="cellIs" dxfId="6" priority="3" operator="equal">
      <formula>"AUMENTA"</formula>
    </cfRule>
  </conditionalFormatting>
  <conditionalFormatting sqref="K1:K3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:P3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:O3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:H32">
    <cfRule type="containsText" dxfId="5" priority="1" operator="containsText" text="dom">
      <formula>NOT(ISERROR(SEARCH("dom",H1)))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I35" sqref="I35"/>
    </sheetView>
  </sheetViews>
  <sheetFormatPr defaultColWidth="8.85546875" defaultRowHeight="15" x14ac:dyDescent="0.25"/>
  <sheetData>
    <row r="1" spans="1:36" s="15" customFormat="1" x14ac:dyDescent="0.25">
      <c r="A1" s="7">
        <v>42581</v>
      </c>
      <c r="B1" s="8" t="s">
        <v>36</v>
      </c>
      <c r="C1" s="8" t="e">
        <v>#NAME?</v>
      </c>
      <c r="D1" s="8">
        <v>30</v>
      </c>
      <c r="E1" s="8">
        <v>7</v>
      </c>
      <c r="F1" s="9">
        <v>2016</v>
      </c>
      <c r="G1" s="7">
        <v>42217</v>
      </c>
      <c r="H1" s="8" t="s">
        <v>36</v>
      </c>
      <c r="I1" s="57">
        <v>7</v>
      </c>
      <c r="J1" s="10">
        <v>36</v>
      </c>
      <c r="K1" s="33">
        <v>0.19444444444444445</v>
      </c>
      <c r="L1" s="11">
        <v>1.9444444444444444</v>
      </c>
      <c r="M1" s="7">
        <v>42581</v>
      </c>
      <c r="N1" s="8" t="s">
        <v>36</v>
      </c>
      <c r="O1" s="77">
        <v>29</v>
      </c>
      <c r="P1" s="16">
        <v>36</v>
      </c>
      <c r="Q1" s="33">
        <v>0.80555555555555558</v>
      </c>
      <c r="R1" s="11">
        <v>8.0555555555555554</v>
      </c>
      <c r="S1" s="32">
        <v>3.1428571428571428</v>
      </c>
      <c r="T1" s="62">
        <v>49</v>
      </c>
      <c r="U1" s="72">
        <v>0</v>
      </c>
      <c r="V1" s="81"/>
      <c r="W1" s="28" t="s">
        <v>40</v>
      </c>
      <c r="X1" s="37">
        <v>88.429783333333333</v>
      </c>
      <c r="Y1" s="37">
        <v>78.429783333333333</v>
      </c>
      <c r="Z1" s="37">
        <v>68.429783333333333</v>
      </c>
      <c r="AA1" s="37">
        <v>58.429783333333333</v>
      </c>
      <c r="AB1" s="37">
        <v>48.429783333333333</v>
      </c>
      <c r="AC1" s="37">
        <v>38.429783333333333</v>
      </c>
      <c r="AD1" s="43">
        <v>1</v>
      </c>
      <c r="AE1" s="44">
        <v>38.429783333333333</v>
      </c>
      <c r="AF1" s="13">
        <v>42.402005555555554</v>
      </c>
      <c r="AG1" s="13">
        <v>51.346449999999997</v>
      </c>
      <c r="AH1" s="13">
        <v>70.290894444444447</v>
      </c>
      <c r="AI1" s="13">
        <v>101.26311666666666</v>
      </c>
      <c r="AJ1" s="13">
        <v>132.23533888888889</v>
      </c>
    </row>
    <row r="2" spans="1:36" s="15" customFormat="1" x14ac:dyDescent="0.25">
      <c r="A2" s="7">
        <v>42582</v>
      </c>
      <c r="B2" s="8" t="s">
        <v>37</v>
      </c>
      <c r="C2" s="8" t="e">
        <v>#NAME?</v>
      </c>
      <c r="D2" s="8">
        <v>31</v>
      </c>
      <c r="E2" s="8">
        <v>7</v>
      </c>
      <c r="F2" s="9">
        <v>2016</v>
      </c>
      <c r="G2" s="7">
        <v>42218</v>
      </c>
      <c r="H2" s="8" t="s">
        <v>37</v>
      </c>
      <c r="I2" s="57">
        <v>9</v>
      </c>
      <c r="J2" s="10">
        <v>36</v>
      </c>
      <c r="K2" s="33">
        <v>0.19444444444444445</v>
      </c>
      <c r="L2" s="11">
        <v>1.9444444444444444</v>
      </c>
      <c r="M2" s="7">
        <v>42582</v>
      </c>
      <c r="N2" s="8" t="s">
        <v>37</v>
      </c>
      <c r="O2" s="77">
        <v>10</v>
      </c>
      <c r="P2" s="16">
        <v>36</v>
      </c>
      <c r="Q2" s="33">
        <v>0.27777777777777779</v>
      </c>
      <c r="R2" s="11">
        <v>2.7777777777777777</v>
      </c>
      <c r="S2" s="32">
        <v>0.42857142857142855</v>
      </c>
      <c r="T2" s="62">
        <v>49</v>
      </c>
      <c r="U2" s="72">
        <v>0</v>
      </c>
      <c r="V2" s="81"/>
      <c r="W2" s="28" t="s">
        <v>40</v>
      </c>
      <c r="X2" s="37">
        <v>85.631241666666668</v>
      </c>
      <c r="Y2" s="37">
        <v>75.631241666666668</v>
      </c>
      <c r="Z2" s="37">
        <v>65.631241666666668</v>
      </c>
      <c r="AA2" s="37">
        <v>55.631241666666668</v>
      </c>
      <c r="AB2" s="37">
        <v>45.631241666666668</v>
      </c>
      <c r="AC2" s="37">
        <v>35.631241666666668</v>
      </c>
      <c r="AD2" s="43">
        <v>1</v>
      </c>
      <c r="AE2" s="44">
        <v>35.631241666666668</v>
      </c>
      <c r="AF2" s="13">
        <v>39.603463888888889</v>
      </c>
      <c r="AG2" s="13">
        <v>48.547908333333332</v>
      </c>
      <c r="AH2" s="13">
        <v>67.492352777777782</v>
      </c>
      <c r="AI2" s="13">
        <v>98.464574999999996</v>
      </c>
      <c r="AJ2" s="13">
        <v>129.43679722222222</v>
      </c>
    </row>
    <row r="3" spans="1:36" s="15" customFormat="1" x14ac:dyDescent="0.25">
      <c r="A3" s="7">
        <v>42583</v>
      </c>
      <c r="B3" s="8" t="s">
        <v>38</v>
      </c>
      <c r="C3" s="8" t="e">
        <v>#NAME?</v>
      </c>
      <c r="D3" s="8">
        <v>1</v>
      </c>
      <c r="E3" s="8">
        <v>8</v>
      </c>
      <c r="F3" s="9">
        <v>2016</v>
      </c>
      <c r="G3" s="7">
        <v>42219</v>
      </c>
      <c r="H3" s="8" t="s">
        <v>38</v>
      </c>
      <c r="I3" s="57">
        <v>11</v>
      </c>
      <c r="J3" s="10">
        <v>36</v>
      </c>
      <c r="K3" s="33">
        <v>0.25</v>
      </c>
      <c r="L3" s="11">
        <v>2.5</v>
      </c>
      <c r="M3" s="7">
        <v>42583</v>
      </c>
      <c r="N3" s="8" t="s">
        <v>38</v>
      </c>
      <c r="O3" s="77">
        <v>14</v>
      </c>
      <c r="P3" s="16">
        <v>36</v>
      </c>
      <c r="Q3" s="33">
        <v>0.3888888888888889</v>
      </c>
      <c r="R3" s="11">
        <v>3.8888888888888888</v>
      </c>
      <c r="S3" s="32">
        <v>0.55555555555555558</v>
      </c>
      <c r="T3" s="62">
        <v>49</v>
      </c>
      <c r="U3" s="72">
        <v>0</v>
      </c>
      <c r="V3" s="81"/>
      <c r="W3" s="28" t="s">
        <v>40</v>
      </c>
      <c r="X3" s="37">
        <v>86.969574999999992</v>
      </c>
      <c r="Y3" s="37">
        <v>76.969574999999992</v>
      </c>
      <c r="Z3" s="37">
        <v>66.969574999999992</v>
      </c>
      <c r="AA3" s="37">
        <v>56.969574999999999</v>
      </c>
      <c r="AB3" s="37">
        <v>46.969574999999999</v>
      </c>
      <c r="AC3" s="37">
        <v>36.969574999999999</v>
      </c>
      <c r="AD3" s="43">
        <v>1</v>
      </c>
      <c r="AE3" s="44">
        <v>36.969574999999999</v>
      </c>
      <c r="AF3" s="13">
        <v>41.219574999999999</v>
      </c>
      <c r="AG3" s="13">
        <v>50.719574999999999</v>
      </c>
      <c r="AH3" s="13">
        <v>70.219575000000006</v>
      </c>
      <c r="AI3" s="13">
        <v>101.46957500000001</v>
      </c>
      <c r="AJ3" s="13">
        <v>132.71957499999999</v>
      </c>
    </row>
    <row r="4" spans="1:36" s="15" customFormat="1" x14ac:dyDescent="0.25">
      <c r="A4" s="7">
        <v>42584</v>
      </c>
      <c r="B4" s="8" t="s">
        <v>39</v>
      </c>
      <c r="C4" s="8" t="e">
        <v>#NAME?</v>
      </c>
      <c r="D4" s="8">
        <v>2</v>
      </c>
      <c r="E4" s="8">
        <v>8</v>
      </c>
      <c r="F4" s="9">
        <v>2016</v>
      </c>
      <c r="G4" s="7">
        <v>42220</v>
      </c>
      <c r="H4" s="8" t="s">
        <v>39</v>
      </c>
      <c r="I4" s="57">
        <v>11</v>
      </c>
      <c r="J4" s="10">
        <v>36</v>
      </c>
      <c r="K4" s="33">
        <v>0.30555555555555558</v>
      </c>
      <c r="L4" s="11">
        <v>3.0555555555555558</v>
      </c>
      <c r="M4" s="7">
        <v>42584</v>
      </c>
      <c r="N4" s="8" t="s">
        <v>39</v>
      </c>
      <c r="O4" s="77">
        <v>19</v>
      </c>
      <c r="P4" s="16">
        <v>36</v>
      </c>
      <c r="Q4" s="33">
        <v>0.52777777777777779</v>
      </c>
      <c r="R4" s="11">
        <v>5.2777777777777777</v>
      </c>
      <c r="S4" s="32">
        <v>0.72727272727272707</v>
      </c>
      <c r="T4" s="62">
        <v>49</v>
      </c>
      <c r="U4" s="72">
        <v>0</v>
      </c>
      <c r="V4" s="81"/>
      <c r="W4" s="28" t="s">
        <v>40</v>
      </c>
      <c r="X4" s="37">
        <v>88.707700000000003</v>
      </c>
      <c r="Y4" s="37">
        <v>78.707700000000003</v>
      </c>
      <c r="Z4" s="37">
        <v>68.707700000000003</v>
      </c>
      <c r="AA4" s="37">
        <v>58.707700000000003</v>
      </c>
      <c r="AB4" s="37">
        <v>48.707700000000003</v>
      </c>
      <c r="AC4" s="37">
        <v>38.707700000000003</v>
      </c>
      <c r="AD4" s="43">
        <v>1</v>
      </c>
      <c r="AE4" s="44">
        <v>38.707700000000003</v>
      </c>
      <c r="AF4" s="13">
        <v>43.235477777777774</v>
      </c>
      <c r="AG4" s="13">
        <v>53.291033333333331</v>
      </c>
      <c r="AH4" s="13">
        <v>73.346588888888888</v>
      </c>
      <c r="AI4" s="13">
        <v>104.87436666666667</v>
      </c>
      <c r="AJ4" s="13">
        <v>136.40214444444445</v>
      </c>
    </row>
    <row r="5" spans="1:36" s="15" customFormat="1" x14ac:dyDescent="0.25">
      <c r="A5" s="7">
        <v>42585</v>
      </c>
      <c r="B5" s="8" t="s">
        <v>33</v>
      </c>
      <c r="C5" s="8" t="e">
        <v>#NAME?</v>
      </c>
      <c r="D5" s="8">
        <v>3</v>
      </c>
      <c r="E5" s="8">
        <v>8</v>
      </c>
      <c r="F5" s="9">
        <v>2016</v>
      </c>
      <c r="G5" s="7">
        <v>42221</v>
      </c>
      <c r="H5" s="8" t="s">
        <v>33</v>
      </c>
      <c r="I5" s="57">
        <v>12</v>
      </c>
      <c r="J5" s="10">
        <v>36</v>
      </c>
      <c r="K5" s="33">
        <v>0.30555555555555558</v>
      </c>
      <c r="L5" s="11">
        <v>3.0555555555555558</v>
      </c>
      <c r="M5" s="7">
        <v>42585</v>
      </c>
      <c r="N5" s="8" t="s">
        <v>33</v>
      </c>
      <c r="O5" s="77">
        <v>15</v>
      </c>
      <c r="P5" s="16">
        <v>36</v>
      </c>
      <c r="Q5" s="33">
        <v>0.41666666666666669</v>
      </c>
      <c r="R5" s="11">
        <v>4.166666666666667</v>
      </c>
      <c r="S5" s="32">
        <v>0.36363636363636365</v>
      </c>
      <c r="T5" s="62">
        <v>49</v>
      </c>
      <c r="U5" s="72">
        <v>0</v>
      </c>
      <c r="V5" s="81"/>
      <c r="W5" s="28" t="s">
        <v>40</v>
      </c>
      <c r="X5" s="37">
        <v>87.781866666666673</v>
      </c>
      <c r="Y5" s="37">
        <v>77.781866666666673</v>
      </c>
      <c r="Z5" s="37">
        <v>67.781866666666673</v>
      </c>
      <c r="AA5" s="37">
        <v>57.781866666666666</v>
      </c>
      <c r="AB5" s="37">
        <v>47.781866666666666</v>
      </c>
      <c r="AC5" s="37">
        <v>37.781866666666666</v>
      </c>
      <c r="AD5" s="43">
        <v>1</v>
      </c>
      <c r="AE5" s="44">
        <v>37.781866666666666</v>
      </c>
      <c r="AF5" s="13">
        <v>42.309644444444444</v>
      </c>
      <c r="AG5" s="13">
        <v>52.365200000000002</v>
      </c>
      <c r="AH5" s="13">
        <v>72.420755555555559</v>
      </c>
      <c r="AI5" s="13">
        <v>103.94853333333333</v>
      </c>
      <c r="AJ5" s="13">
        <v>135.4763111111111</v>
      </c>
    </row>
    <row r="6" spans="1:36" s="15" customFormat="1" x14ac:dyDescent="0.25">
      <c r="A6" s="7">
        <v>42586</v>
      </c>
      <c r="B6" s="8" t="s">
        <v>32</v>
      </c>
      <c r="C6" s="8" t="e">
        <v>#NAME?</v>
      </c>
      <c r="D6" s="8">
        <v>4</v>
      </c>
      <c r="E6" s="8">
        <v>8</v>
      </c>
      <c r="F6" s="9">
        <v>2016</v>
      </c>
      <c r="G6" s="7">
        <v>42222</v>
      </c>
      <c r="H6" s="8" t="s">
        <v>32</v>
      </c>
      <c r="I6" s="57">
        <v>10</v>
      </c>
      <c r="J6" s="10">
        <v>36</v>
      </c>
      <c r="K6" s="33">
        <v>0.33333333333333331</v>
      </c>
      <c r="L6" s="11">
        <v>3.333333333333333</v>
      </c>
      <c r="M6" s="7">
        <v>42586</v>
      </c>
      <c r="N6" s="8" t="s">
        <v>32</v>
      </c>
      <c r="O6" s="77">
        <v>10</v>
      </c>
      <c r="P6" s="16">
        <v>36</v>
      </c>
      <c r="Q6" s="33">
        <v>0.27777777777777779</v>
      </c>
      <c r="R6" s="11">
        <v>2.7777777777777777</v>
      </c>
      <c r="S6" s="32">
        <v>-0.16666666666666663</v>
      </c>
      <c r="T6" s="62">
        <v>49</v>
      </c>
      <c r="U6" s="72">
        <v>0</v>
      </c>
      <c r="V6" s="81"/>
      <c r="W6" s="28" t="s">
        <v>40</v>
      </c>
      <c r="X6" s="37">
        <v>86.767699999999991</v>
      </c>
      <c r="Y6" s="37">
        <v>76.767699999999991</v>
      </c>
      <c r="Z6" s="37">
        <v>66.767699999999991</v>
      </c>
      <c r="AA6" s="37">
        <v>56.767699999999998</v>
      </c>
      <c r="AB6" s="37">
        <v>46.767699999999998</v>
      </c>
      <c r="AC6" s="37">
        <v>36.767699999999998</v>
      </c>
      <c r="AD6" s="43">
        <v>1</v>
      </c>
      <c r="AE6" s="44">
        <v>36.767699999999998</v>
      </c>
      <c r="AF6" s="13">
        <v>41.434366666666669</v>
      </c>
      <c r="AG6" s="13">
        <v>51.767699999999998</v>
      </c>
      <c r="AH6" s="13">
        <v>72.101033333333334</v>
      </c>
      <c r="AI6" s="13">
        <v>103.76769999999999</v>
      </c>
      <c r="AJ6" s="13">
        <v>135.43436666666668</v>
      </c>
    </row>
    <row r="7" spans="1:36" s="15" customFormat="1" x14ac:dyDescent="0.25">
      <c r="A7" s="7">
        <v>42587</v>
      </c>
      <c r="B7" s="8" t="s">
        <v>35</v>
      </c>
      <c r="C7" s="8" t="e">
        <v>#NAME?</v>
      </c>
      <c r="D7" s="8">
        <v>5</v>
      </c>
      <c r="E7" s="8">
        <v>8</v>
      </c>
      <c r="F7" s="9">
        <v>2016</v>
      </c>
      <c r="G7" s="7">
        <v>42223</v>
      </c>
      <c r="H7" s="8" t="s">
        <v>35</v>
      </c>
      <c r="I7" s="57">
        <v>11</v>
      </c>
      <c r="J7" s="10">
        <v>36</v>
      </c>
      <c r="K7" s="33">
        <v>0.27777777777777779</v>
      </c>
      <c r="L7" s="11">
        <v>2.7777777777777777</v>
      </c>
      <c r="M7" s="7">
        <v>42587</v>
      </c>
      <c r="N7" s="8" t="s">
        <v>35</v>
      </c>
      <c r="O7" s="77">
        <v>19</v>
      </c>
      <c r="P7" s="16">
        <v>36</v>
      </c>
      <c r="Q7" s="33">
        <v>0.52777777777777779</v>
      </c>
      <c r="R7" s="11">
        <v>5.2777777777777777</v>
      </c>
      <c r="S7" s="32">
        <v>0.9</v>
      </c>
      <c r="T7" s="62">
        <v>49</v>
      </c>
      <c r="U7" s="72">
        <v>0</v>
      </c>
      <c r="V7" s="81"/>
      <c r="W7" s="28" t="s">
        <v>40</v>
      </c>
      <c r="X7" s="37">
        <v>88.333116666666669</v>
      </c>
      <c r="Y7" s="37">
        <v>78.333116666666669</v>
      </c>
      <c r="Z7" s="37">
        <v>68.333116666666669</v>
      </c>
      <c r="AA7" s="37">
        <v>58.333116666666669</v>
      </c>
      <c r="AB7" s="37">
        <v>48.333116666666669</v>
      </c>
      <c r="AC7" s="37">
        <v>38.333116666666669</v>
      </c>
      <c r="AD7" s="43">
        <v>1</v>
      </c>
      <c r="AE7" s="44">
        <v>38.333116666666669</v>
      </c>
      <c r="AF7" s="13">
        <v>42.722005555555555</v>
      </c>
      <c r="AG7" s="13">
        <v>52.499783333333333</v>
      </c>
      <c r="AH7" s="13">
        <v>72.277561111111112</v>
      </c>
      <c r="AI7" s="13">
        <v>103.66645</v>
      </c>
      <c r="AJ7" s="13">
        <v>135.05533888888888</v>
      </c>
    </row>
    <row r="8" spans="1:36" s="15" customFormat="1" x14ac:dyDescent="0.25">
      <c r="A8" s="7">
        <v>42588</v>
      </c>
      <c r="B8" s="8" t="s">
        <v>36</v>
      </c>
      <c r="C8" s="8" t="e">
        <v>#NAME?</v>
      </c>
      <c r="D8" s="8">
        <v>6</v>
      </c>
      <c r="E8" s="8">
        <v>8</v>
      </c>
      <c r="F8" s="9">
        <v>2016</v>
      </c>
      <c r="G8" s="7">
        <v>42224</v>
      </c>
      <c r="H8" s="8" t="s">
        <v>36</v>
      </c>
      <c r="I8" s="57">
        <v>10</v>
      </c>
      <c r="J8" s="10">
        <v>36</v>
      </c>
      <c r="K8" s="33">
        <v>0.30555555555555558</v>
      </c>
      <c r="L8" s="11">
        <v>3.0555555555555558</v>
      </c>
      <c r="M8" s="7">
        <v>42588</v>
      </c>
      <c r="N8" s="8" t="s">
        <v>36</v>
      </c>
      <c r="O8" s="77">
        <v>25</v>
      </c>
      <c r="P8" s="16">
        <v>36</v>
      </c>
      <c r="Q8" s="33">
        <v>0.69444444444444442</v>
      </c>
      <c r="R8" s="11">
        <v>6.9444444444444446</v>
      </c>
      <c r="S8" s="32">
        <v>1.2727272727272727</v>
      </c>
      <c r="T8" s="62">
        <v>49</v>
      </c>
      <c r="U8" s="72">
        <v>0</v>
      </c>
      <c r="V8" s="81"/>
      <c r="W8" s="28" t="s">
        <v>40</v>
      </c>
      <c r="X8" s="37">
        <v>90.096450000000004</v>
      </c>
      <c r="Y8" s="37">
        <v>80.096450000000004</v>
      </c>
      <c r="Z8" s="37">
        <v>70.096450000000004</v>
      </c>
      <c r="AA8" s="37">
        <v>60.096450000000004</v>
      </c>
      <c r="AB8" s="37">
        <v>50.096450000000004</v>
      </c>
      <c r="AC8" s="37">
        <v>40.096450000000004</v>
      </c>
      <c r="AD8" s="43">
        <v>1</v>
      </c>
      <c r="AE8" s="44">
        <v>40.096450000000004</v>
      </c>
      <c r="AF8" s="13">
        <v>44.624227777777776</v>
      </c>
      <c r="AG8" s="13">
        <v>54.679783333333333</v>
      </c>
      <c r="AH8" s="13">
        <v>74.73533888888889</v>
      </c>
      <c r="AI8" s="13">
        <v>106.26311666666666</v>
      </c>
      <c r="AJ8" s="13">
        <v>137.79089444444446</v>
      </c>
    </row>
    <row r="9" spans="1:36" s="15" customFormat="1" x14ac:dyDescent="0.25">
      <c r="A9" s="7">
        <v>42589</v>
      </c>
      <c r="B9" s="8" t="s">
        <v>37</v>
      </c>
      <c r="C9" s="8" t="e">
        <v>#NAME?</v>
      </c>
      <c r="D9" s="8">
        <v>7</v>
      </c>
      <c r="E9" s="8">
        <v>8</v>
      </c>
      <c r="F9" s="9">
        <v>2016</v>
      </c>
      <c r="G9" s="7">
        <v>42225</v>
      </c>
      <c r="H9" s="8" t="s">
        <v>37</v>
      </c>
      <c r="I9" s="57">
        <v>8</v>
      </c>
      <c r="J9" s="10">
        <v>36</v>
      </c>
      <c r="K9" s="33">
        <v>0.27777777777777779</v>
      </c>
      <c r="L9" s="11">
        <v>2.7777777777777777</v>
      </c>
      <c r="M9" s="7">
        <v>42589</v>
      </c>
      <c r="N9" s="8" t="s">
        <v>37</v>
      </c>
      <c r="O9" s="77">
        <v>19</v>
      </c>
      <c r="P9" s="16">
        <v>36</v>
      </c>
      <c r="Q9" s="33">
        <v>0.52777777777777779</v>
      </c>
      <c r="R9" s="11">
        <v>5.2777777777777777</v>
      </c>
      <c r="S9" s="32">
        <v>0.9</v>
      </c>
      <c r="T9" s="62">
        <v>49</v>
      </c>
      <c r="U9" s="72">
        <v>0</v>
      </c>
      <c r="V9" s="81"/>
      <c r="W9" s="28" t="s">
        <v>40</v>
      </c>
      <c r="X9" s="37">
        <v>88.333116666666669</v>
      </c>
      <c r="Y9" s="37">
        <v>78.333116666666669</v>
      </c>
      <c r="Z9" s="37">
        <v>68.333116666666669</v>
      </c>
      <c r="AA9" s="37">
        <v>58.333116666666669</v>
      </c>
      <c r="AB9" s="37">
        <v>48.333116666666669</v>
      </c>
      <c r="AC9" s="37">
        <v>38.333116666666669</v>
      </c>
      <c r="AD9" s="43">
        <v>1</v>
      </c>
      <c r="AE9" s="44">
        <v>38.333116666666669</v>
      </c>
      <c r="AF9" s="13">
        <v>42.722005555555555</v>
      </c>
      <c r="AG9" s="13">
        <v>52.499783333333333</v>
      </c>
      <c r="AH9" s="13">
        <v>72.277561111111112</v>
      </c>
      <c r="AI9" s="13">
        <v>103.66645</v>
      </c>
      <c r="AJ9" s="13">
        <v>135.05533888888888</v>
      </c>
    </row>
    <row r="10" spans="1:36" s="15" customFormat="1" x14ac:dyDescent="0.25">
      <c r="A10" s="7">
        <v>42590</v>
      </c>
      <c r="B10" s="8" t="s">
        <v>38</v>
      </c>
      <c r="C10" s="8" t="e">
        <v>#NAME?</v>
      </c>
      <c r="D10" s="8">
        <v>8</v>
      </c>
      <c r="E10" s="8">
        <v>8</v>
      </c>
      <c r="F10" s="9">
        <v>2016</v>
      </c>
      <c r="G10" s="7">
        <v>42226</v>
      </c>
      <c r="H10" s="8" t="s">
        <v>38</v>
      </c>
      <c r="I10" s="57">
        <v>15</v>
      </c>
      <c r="J10" s="10">
        <v>36</v>
      </c>
      <c r="K10" s="33">
        <v>0.22222222222222221</v>
      </c>
      <c r="L10" s="11">
        <v>2.2222222222222223</v>
      </c>
      <c r="M10" s="7">
        <v>42590</v>
      </c>
      <c r="N10" s="8" t="s">
        <v>38</v>
      </c>
      <c r="O10" s="77">
        <v>24</v>
      </c>
      <c r="P10" s="16">
        <v>36</v>
      </c>
      <c r="Q10" s="33">
        <v>0.66666666666666663</v>
      </c>
      <c r="R10" s="11">
        <v>6.6666666666666661</v>
      </c>
      <c r="S10" s="32">
        <v>1.9999999999999996</v>
      </c>
      <c r="T10" s="62">
        <v>49</v>
      </c>
      <c r="U10" s="72">
        <v>0</v>
      </c>
      <c r="V10" s="81"/>
      <c r="W10" s="28" t="s">
        <v>40</v>
      </c>
      <c r="X10" s="37">
        <v>88.299366666666657</v>
      </c>
      <c r="Y10" s="37">
        <v>78.299366666666657</v>
      </c>
      <c r="Z10" s="37">
        <v>68.299366666666657</v>
      </c>
      <c r="AA10" s="37">
        <v>58.299366666666664</v>
      </c>
      <c r="AB10" s="37">
        <v>48.299366666666664</v>
      </c>
      <c r="AC10" s="37">
        <v>38.299366666666664</v>
      </c>
      <c r="AD10" s="43">
        <v>1</v>
      </c>
      <c r="AE10" s="44">
        <v>38.299366666666664</v>
      </c>
      <c r="AF10" s="13">
        <v>42.410477777777778</v>
      </c>
      <c r="AG10" s="13">
        <v>51.6327</v>
      </c>
      <c r="AH10" s="13">
        <v>70.854922222222228</v>
      </c>
      <c r="AI10" s="13">
        <v>101.96603333333333</v>
      </c>
      <c r="AJ10" s="13">
        <v>133.07714444444446</v>
      </c>
    </row>
    <row r="11" spans="1:36" s="15" customFormat="1" x14ac:dyDescent="0.25">
      <c r="A11" s="7">
        <v>42591</v>
      </c>
      <c r="B11" s="8" t="s">
        <v>39</v>
      </c>
      <c r="C11" s="8" t="e">
        <v>#NAME?</v>
      </c>
      <c r="D11" s="8">
        <v>9</v>
      </c>
      <c r="E11" s="8">
        <v>8</v>
      </c>
      <c r="F11" s="9">
        <v>2016</v>
      </c>
      <c r="G11" s="7">
        <v>42227</v>
      </c>
      <c r="H11" s="8" t="s">
        <v>39</v>
      </c>
      <c r="I11" s="57">
        <v>9</v>
      </c>
      <c r="J11" s="10">
        <v>36</v>
      </c>
      <c r="K11" s="33">
        <v>0.41666666666666669</v>
      </c>
      <c r="L11" s="11">
        <v>4.166666666666667</v>
      </c>
      <c r="M11" s="7">
        <v>42591</v>
      </c>
      <c r="N11" s="8" t="s">
        <v>39</v>
      </c>
      <c r="O11" s="77">
        <v>31</v>
      </c>
      <c r="P11" s="16">
        <v>36</v>
      </c>
      <c r="Q11" s="33">
        <v>0.86111111111111116</v>
      </c>
      <c r="R11" s="11">
        <v>8.6111111111111107</v>
      </c>
      <c r="S11" s="32">
        <v>1.0666666666666664</v>
      </c>
      <c r="T11" s="62">
        <v>49</v>
      </c>
      <c r="U11" s="72">
        <v>0</v>
      </c>
      <c r="V11" s="81"/>
      <c r="W11" s="28" t="s">
        <v>40</v>
      </c>
      <c r="X11" s="37">
        <v>93.572699999999998</v>
      </c>
      <c r="Y11" s="37">
        <v>83.572699999999998</v>
      </c>
      <c r="Z11" s="37">
        <v>73.572699999999998</v>
      </c>
      <c r="AA11" s="37">
        <v>63.572699999999998</v>
      </c>
      <c r="AB11" s="37">
        <v>53.572699999999998</v>
      </c>
      <c r="AC11" s="37">
        <v>43.572699999999998</v>
      </c>
      <c r="AD11" s="43">
        <v>1</v>
      </c>
      <c r="AE11" s="44">
        <v>43.572699999999998</v>
      </c>
      <c r="AF11" s="13">
        <v>48.656033333333333</v>
      </c>
      <c r="AG11" s="13">
        <v>59.822699999999998</v>
      </c>
      <c r="AH11" s="13">
        <v>80.989366666666669</v>
      </c>
      <c r="AI11" s="13">
        <v>113.0727</v>
      </c>
      <c r="AJ11" s="13">
        <v>145.15603333333334</v>
      </c>
    </row>
    <row r="12" spans="1:36" s="15" customFormat="1" x14ac:dyDescent="0.25">
      <c r="A12" s="7">
        <v>42592</v>
      </c>
      <c r="B12" s="8" t="s">
        <v>33</v>
      </c>
      <c r="C12" s="8" t="e">
        <v>#NAME?</v>
      </c>
      <c r="D12" s="8">
        <v>10</v>
      </c>
      <c r="E12" s="8">
        <v>8</v>
      </c>
      <c r="F12" s="9">
        <v>2016</v>
      </c>
      <c r="G12" s="7">
        <v>42228</v>
      </c>
      <c r="H12" s="8" t="s">
        <v>33</v>
      </c>
      <c r="I12" s="57">
        <v>10</v>
      </c>
      <c r="J12" s="10">
        <v>36</v>
      </c>
      <c r="K12" s="33">
        <v>0.25</v>
      </c>
      <c r="L12" s="11">
        <v>2.5</v>
      </c>
      <c r="M12" s="7">
        <v>42592</v>
      </c>
      <c r="N12" s="8" t="s">
        <v>33</v>
      </c>
      <c r="O12" s="77">
        <v>30</v>
      </c>
      <c r="P12" s="16">
        <v>36</v>
      </c>
      <c r="Q12" s="33">
        <v>0.83333333333333337</v>
      </c>
      <c r="R12" s="11">
        <v>8.3333333333333339</v>
      </c>
      <c r="S12" s="32">
        <v>2.3333333333333335</v>
      </c>
      <c r="T12" s="62">
        <v>49</v>
      </c>
      <c r="U12" s="72">
        <v>0</v>
      </c>
      <c r="V12" s="81"/>
      <c r="W12" s="28" t="s">
        <v>40</v>
      </c>
      <c r="X12" s="37">
        <v>89.999574999999993</v>
      </c>
      <c r="Y12" s="37">
        <v>79.999574999999993</v>
      </c>
      <c r="Z12" s="37">
        <v>69.999574999999993</v>
      </c>
      <c r="AA12" s="37">
        <v>59.999575</v>
      </c>
      <c r="AB12" s="37">
        <v>49.999575</v>
      </c>
      <c r="AC12" s="37">
        <v>39.999575</v>
      </c>
      <c r="AD12" s="43">
        <v>1</v>
      </c>
      <c r="AE12" s="44">
        <v>39.999575</v>
      </c>
      <c r="AF12" s="13">
        <v>44.249575</v>
      </c>
      <c r="AG12" s="13">
        <v>53.749575</v>
      </c>
      <c r="AH12" s="13">
        <v>73.249574999999993</v>
      </c>
      <c r="AI12" s="13">
        <v>104.49957499999999</v>
      </c>
      <c r="AJ12" s="13">
        <v>135.74957499999999</v>
      </c>
    </row>
    <row r="13" spans="1:36" s="15" customFormat="1" x14ac:dyDescent="0.25">
      <c r="A13" s="7">
        <v>42593</v>
      </c>
      <c r="B13" s="8" t="s">
        <v>32</v>
      </c>
      <c r="C13" s="8" t="e">
        <v>#NAME?</v>
      </c>
      <c r="D13" s="8">
        <v>11</v>
      </c>
      <c r="E13" s="8">
        <v>8</v>
      </c>
      <c r="F13" s="9">
        <v>2016</v>
      </c>
      <c r="G13" s="7">
        <v>42229</v>
      </c>
      <c r="H13" s="8" t="s">
        <v>32</v>
      </c>
      <c r="I13" s="57">
        <v>10</v>
      </c>
      <c r="J13" s="10">
        <v>36</v>
      </c>
      <c r="K13" s="33">
        <v>0.27777777777777779</v>
      </c>
      <c r="L13" s="11">
        <v>2.7777777777777777</v>
      </c>
      <c r="M13" s="7">
        <v>42593</v>
      </c>
      <c r="N13" s="8" t="s">
        <v>32</v>
      </c>
      <c r="O13" s="77">
        <v>27</v>
      </c>
      <c r="P13" s="16">
        <v>36</v>
      </c>
      <c r="Q13" s="33">
        <v>0.75</v>
      </c>
      <c r="R13" s="11">
        <v>7.5</v>
      </c>
      <c r="S13" s="32">
        <v>1.7000000000000002</v>
      </c>
      <c r="T13" s="62">
        <v>49</v>
      </c>
      <c r="U13" s="72">
        <v>0</v>
      </c>
      <c r="V13" s="81"/>
      <c r="W13" s="28" t="s">
        <v>40</v>
      </c>
      <c r="X13" s="37">
        <v>90.016449999999992</v>
      </c>
      <c r="Y13" s="37">
        <v>80.016449999999992</v>
      </c>
      <c r="Z13" s="37">
        <v>70.016449999999992</v>
      </c>
      <c r="AA13" s="37">
        <v>60.016449999999999</v>
      </c>
      <c r="AB13" s="37">
        <v>50.016449999999999</v>
      </c>
      <c r="AC13" s="37">
        <v>40.016449999999999</v>
      </c>
      <c r="AD13" s="43">
        <v>1</v>
      </c>
      <c r="AE13" s="44">
        <v>40.016449999999999</v>
      </c>
      <c r="AF13" s="13">
        <v>44.405338888888892</v>
      </c>
      <c r="AG13" s="13">
        <v>54.183116666666663</v>
      </c>
      <c r="AH13" s="13">
        <v>73.960894444444449</v>
      </c>
      <c r="AI13" s="13">
        <v>105.34978333333333</v>
      </c>
      <c r="AJ13" s="13">
        <v>136.73867222222222</v>
      </c>
    </row>
    <row r="14" spans="1:36" s="15" customFormat="1" x14ac:dyDescent="0.25">
      <c r="A14" s="7">
        <v>42594</v>
      </c>
      <c r="B14" s="8" t="s">
        <v>35</v>
      </c>
      <c r="C14" s="8" t="e">
        <v>#NAME?</v>
      </c>
      <c r="D14" s="8">
        <v>12</v>
      </c>
      <c r="E14" s="8">
        <v>8</v>
      </c>
      <c r="F14" s="9">
        <v>2016</v>
      </c>
      <c r="G14" s="7">
        <v>42230</v>
      </c>
      <c r="H14" s="8" t="s">
        <v>35</v>
      </c>
      <c r="I14" s="57">
        <v>15</v>
      </c>
      <c r="J14" s="10">
        <v>36</v>
      </c>
      <c r="K14" s="33">
        <v>0.27777777777777779</v>
      </c>
      <c r="L14" s="11">
        <v>2.7777777777777777</v>
      </c>
      <c r="M14" s="7">
        <v>42594</v>
      </c>
      <c r="N14" s="8" t="s">
        <v>35</v>
      </c>
      <c r="O14" s="77">
        <v>25</v>
      </c>
      <c r="P14" s="16">
        <v>36</v>
      </c>
      <c r="Q14" s="33">
        <v>0.69444444444444442</v>
      </c>
      <c r="R14" s="11">
        <v>6.9444444444444446</v>
      </c>
      <c r="S14" s="32">
        <v>1.5000000000000002</v>
      </c>
      <c r="T14" s="62">
        <v>49</v>
      </c>
      <c r="U14" s="72">
        <v>0</v>
      </c>
      <c r="V14" s="81"/>
      <c r="W14" s="28" t="s">
        <v>40</v>
      </c>
      <c r="X14" s="37">
        <v>89.595616666666672</v>
      </c>
      <c r="Y14" s="37">
        <v>79.595616666666672</v>
      </c>
      <c r="Z14" s="37">
        <v>69.595616666666672</v>
      </c>
      <c r="AA14" s="37">
        <v>59.595616666666665</v>
      </c>
      <c r="AB14" s="37">
        <v>49.595616666666665</v>
      </c>
      <c r="AC14" s="37">
        <v>39.595616666666665</v>
      </c>
      <c r="AD14" s="43">
        <v>1</v>
      </c>
      <c r="AE14" s="44">
        <v>39.595616666666665</v>
      </c>
      <c r="AF14" s="13">
        <v>43.984505555555558</v>
      </c>
      <c r="AG14" s="13">
        <v>53.762283333333329</v>
      </c>
      <c r="AH14" s="13">
        <v>73.540061111111115</v>
      </c>
      <c r="AI14" s="13">
        <v>104.92895</v>
      </c>
      <c r="AJ14" s="13">
        <v>136.3178388888889</v>
      </c>
    </row>
    <row r="15" spans="1:36" s="15" customFormat="1" x14ac:dyDescent="0.25">
      <c r="A15" s="7">
        <v>42595</v>
      </c>
      <c r="B15" s="8" t="s">
        <v>36</v>
      </c>
      <c r="C15" s="8" t="e">
        <v>#NAME?</v>
      </c>
      <c r="D15" s="8">
        <v>13</v>
      </c>
      <c r="E15" s="8">
        <v>8</v>
      </c>
      <c r="F15" s="9">
        <v>2016</v>
      </c>
      <c r="G15" s="7">
        <v>42231</v>
      </c>
      <c r="H15" s="8" t="s">
        <v>36</v>
      </c>
      <c r="I15" s="57">
        <v>27</v>
      </c>
      <c r="J15" s="10">
        <v>36</v>
      </c>
      <c r="K15" s="33">
        <v>0.41666666666666669</v>
      </c>
      <c r="L15" s="11">
        <v>4.166666666666667</v>
      </c>
      <c r="M15" s="7">
        <v>42595</v>
      </c>
      <c r="N15" s="8" t="s">
        <v>36</v>
      </c>
      <c r="O15" s="77">
        <v>35</v>
      </c>
      <c r="P15" s="16">
        <v>36</v>
      </c>
      <c r="Q15" s="33">
        <v>0.97222222222222221</v>
      </c>
      <c r="R15" s="11">
        <v>9.7222222222222214</v>
      </c>
      <c r="S15" s="32">
        <v>1.333333333333333</v>
      </c>
      <c r="T15" s="62">
        <v>49</v>
      </c>
      <c r="U15" s="72">
        <v>0</v>
      </c>
      <c r="V15" s="81"/>
      <c r="W15" s="28" t="s">
        <v>40</v>
      </c>
      <c r="X15" s="37">
        <v>94.8352</v>
      </c>
      <c r="Y15" s="37">
        <v>84.8352</v>
      </c>
      <c r="Z15" s="37">
        <v>74.8352</v>
      </c>
      <c r="AA15" s="37">
        <v>64.8352</v>
      </c>
      <c r="AB15" s="37">
        <v>54.8352</v>
      </c>
      <c r="AC15" s="37">
        <v>44.8352</v>
      </c>
      <c r="AD15" s="43">
        <v>1</v>
      </c>
      <c r="AE15" s="44">
        <v>44.8352</v>
      </c>
      <c r="AF15" s="13">
        <v>49.918533333333336</v>
      </c>
      <c r="AG15" s="13">
        <v>61.0852</v>
      </c>
      <c r="AH15" s="13">
        <v>82.251866666666672</v>
      </c>
      <c r="AI15" s="13">
        <v>114.3352</v>
      </c>
      <c r="AJ15" s="13">
        <v>146.41853333333333</v>
      </c>
    </row>
    <row r="16" spans="1:36" s="15" customFormat="1" x14ac:dyDescent="0.25">
      <c r="A16" s="7">
        <v>42596</v>
      </c>
      <c r="B16" s="8" t="s">
        <v>37</v>
      </c>
      <c r="C16" s="8" t="e">
        <v>#NAME?</v>
      </c>
      <c r="D16" s="8">
        <v>14</v>
      </c>
      <c r="E16" s="8">
        <v>8</v>
      </c>
      <c r="F16" s="9">
        <v>2016</v>
      </c>
      <c r="G16" s="7">
        <v>42232</v>
      </c>
      <c r="H16" s="8" t="s">
        <v>37</v>
      </c>
      <c r="I16" s="57">
        <v>19</v>
      </c>
      <c r="J16" s="10">
        <v>36</v>
      </c>
      <c r="K16" s="33">
        <v>0.75</v>
      </c>
      <c r="L16" s="11">
        <v>7.5</v>
      </c>
      <c r="M16" s="7">
        <v>42596</v>
      </c>
      <c r="N16" s="8" t="s">
        <v>37</v>
      </c>
      <c r="O16" s="77">
        <v>36</v>
      </c>
      <c r="P16" s="16">
        <v>36</v>
      </c>
      <c r="Q16" s="33">
        <v>1</v>
      </c>
      <c r="R16" s="11">
        <v>10</v>
      </c>
      <c r="S16" s="32">
        <v>0.33333333333333331</v>
      </c>
      <c r="T16" s="62">
        <v>49</v>
      </c>
      <c r="U16" s="72">
        <v>0</v>
      </c>
      <c r="V16" s="81"/>
      <c r="W16" s="28" t="s">
        <v>40</v>
      </c>
      <c r="X16" s="37">
        <v>98.635824999999997</v>
      </c>
      <c r="Y16" s="37">
        <v>88.635824999999997</v>
      </c>
      <c r="Z16" s="37">
        <v>78.635824999999997</v>
      </c>
      <c r="AA16" s="37">
        <v>68.635824999999997</v>
      </c>
      <c r="AB16" s="37">
        <v>58.635824999999997</v>
      </c>
      <c r="AC16" s="37">
        <v>48.635824999999997</v>
      </c>
      <c r="AD16" s="43">
        <v>1</v>
      </c>
      <c r="AE16" s="44">
        <v>48.635824999999997</v>
      </c>
      <c r="AF16" s="13">
        <v>55.385824999999997</v>
      </c>
      <c r="AG16" s="13">
        <v>69.885824999999997</v>
      </c>
      <c r="AH16" s="13">
        <v>94.385824999999997</v>
      </c>
      <c r="AI16" s="13">
        <v>128.13582500000001</v>
      </c>
      <c r="AJ16" s="13">
        <v>161.88582500000001</v>
      </c>
    </row>
    <row r="17" spans="1:36" s="15" customFormat="1" x14ac:dyDescent="0.25">
      <c r="A17" s="7">
        <v>42597</v>
      </c>
      <c r="B17" s="8" t="s">
        <v>38</v>
      </c>
      <c r="C17" s="8" t="e">
        <v>#NAME?</v>
      </c>
      <c r="D17" s="8">
        <v>15</v>
      </c>
      <c r="E17" s="8">
        <v>8</v>
      </c>
      <c r="F17" s="9">
        <v>2016</v>
      </c>
      <c r="G17" s="7">
        <v>42233</v>
      </c>
      <c r="H17" s="8" t="s">
        <v>38</v>
      </c>
      <c r="I17" s="57">
        <v>18</v>
      </c>
      <c r="J17" s="10">
        <v>36</v>
      </c>
      <c r="K17" s="33">
        <v>0.52777777777777779</v>
      </c>
      <c r="L17" s="11">
        <v>5.2777777777777777</v>
      </c>
      <c r="M17" s="7">
        <v>42597</v>
      </c>
      <c r="N17" s="8" t="s">
        <v>38</v>
      </c>
      <c r="O17" s="77">
        <v>30</v>
      </c>
      <c r="P17" s="16">
        <v>36</v>
      </c>
      <c r="Q17" s="33">
        <v>0.83333333333333337</v>
      </c>
      <c r="R17" s="11">
        <v>8.3333333333333339</v>
      </c>
      <c r="S17" s="32">
        <v>0.57894736842105277</v>
      </c>
      <c r="T17" s="62">
        <v>49</v>
      </c>
      <c r="U17" s="72">
        <v>0</v>
      </c>
      <c r="V17" s="81"/>
      <c r="W17" s="28" t="s">
        <v>40</v>
      </c>
      <c r="X17" s="37">
        <v>94.587074999999999</v>
      </c>
      <c r="Y17" s="37">
        <v>84.587074999999999</v>
      </c>
      <c r="Z17" s="37">
        <v>74.587074999999999</v>
      </c>
      <c r="AA17" s="37">
        <v>64.587074999999999</v>
      </c>
      <c r="AB17" s="37">
        <v>54.587074999999999</v>
      </c>
      <c r="AC17" s="37">
        <v>44.587074999999999</v>
      </c>
      <c r="AD17" s="43">
        <v>1</v>
      </c>
      <c r="AE17" s="44">
        <v>44.587074999999999</v>
      </c>
      <c r="AF17" s="13">
        <v>50.225963888888892</v>
      </c>
      <c r="AG17" s="13">
        <v>62.50374166666667</v>
      </c>
      <c r="AH17" s="13">
        <v>84.781519444444442</v>
      </c>
      <c r="AI17" s="13">
        <v>117.42040833333334</v>
      </c>
      <c r="AJ17" s="13">
        <v>150.05929722222223</v>
      </c>
    </row>
    <row r="18" spans="1:36" s="15" customFormat="1" x14ac:dyDescent="0.25">
      <c r="A18" s="7">
        <v>42598</v>
      </c>
      <c r="B18" s="8" t="s">
        <v>39</v>
      </c>
      <c r="C18" s="8" t="e">
        <v>#NAME?</v>
      </c>
      <c r="D18" s="8">
        <v>16</v>
      </c>
      <c r="E18" s="8">
        <v>8</v>
      </c>
      <c r="F18" s="9">
        <v>2016</v>
      </c>
      <c r="G18" s="7">
        <v>42234</v>
      </c>
      <c r="H18" s="8" t="s">
        <v>39</v>
      </c>
      <c r="I18" s="57">
        <v>25</v>
      </c>
      <c r="J18" s="10">
        <v>36</v>
      </c>
      <c r="K18" s="33">
        <v>0.5</v>
      </c>
      <c r="L18" s="11">
        <v>5</v>
      </c>
      <c r="M18" s="7">
        <v>42598</v>
      </c>
      <c r="N18" s="8" t="s">
        <v>39</v>
      </c>
      <c r="O18" s="77">
        <v>29</v>
      </c>
      <c r="P18" s="16">
        <v>36</v>
      </c>
      <c r="Q18" s="33">
        <v>0.80555555555555558</v>
      </c>
      <c r="R18" s="11">
        <v>8.0555555555555554</v>
      </c>
      <c r="S18" s="32">
        <v>0.61111111111111105</v>
      </c>
      <c r="T18" s="62">
        <v>49</v>
      </c>
      <c r="U18" s="72">
        <v>0</v>
      </c>
      <c r="V18" s="81"/>
      <c r="W18" s="28" t="s">
        <v>40</v>
      </c>
      <c r="X18" s="37">
        <v>93.938950000000006</v>
      </c>
      <c r="Y18" s="37">
        <v>83.938950000000006</v>
      </c>
      <c r="Z18" s="37">
        <v>73.938950000000006</v>
      </c>
      <c r="AA18" s="37">
        <v>63.938949999999998</v>
      </c>
      <c r="AB18" s="37">
        <v>53.938949999999998</v>
      </c>
      <c r="AC18" s="37">
        <v>43.938949999999998</v>
      </c>
      <c r="AD18" s="43">
        <v>1</v>
      </c>
      <c r="AE18" s="44">
        <v>43.938949999999998</v>
      </c>
      <c r="AF18" s="13">
        <v>49.438949999999998</v>
      </c>
      <c r="AG18" s="13">
        <v>61.438949999999998</v>
      </c>
      <c r="AH18" s="13">
        <v>83.438950000000006</v>
      </c>
      <c r="AI18" s="13">
        <v>115.93895000000001</v>
      </c>
      <c r="AJ18" s="13">
        <v>148.43895000000001</v>
      </c>
    </row>
    <row r="19" spans="1:36" s="15" customFormat="1" x14ac:dyDescent="0.25">
      <c r="A19" s="7">
        <v>42599</v>
      </c>
      <c r="B19" s="8" t="s">
        <v>33</v>
      </c>
      <c r="C19" s="8" t="e">
        <v>#NAME?</v>
      </c>
      <c r="D19" s="8">
        <v>17</v>
      </c>
      <c r="E19" s="8">
        <v>8</v>
      </c>
      <c r="F19" s="9">
        <v>2016</v>
      </c>
      <c r="G19" s="7">
        <v>42235</v>
      </c>
      <c r="H19" s="8" t="s">
        <v>33</v>
      </c>
      <c r="I19" s="57">
        <v>24</v>
      </c>
      <c r="J19" s="10">
        <v>36</v>
      </c>
      <c r="K19" s="33">
        <v>0.69444444444444442</v>
      </c>
      <c r="L19" s="11">
        <v>6.9444444444444446</v>
      </c>
      <c r="M19" s="7">
        <v>42599</v>
      </c>
      <c r="N19" s="8" t="s">
        <v>33</v>
      </c>
      <c r="O19" s="77">
        <v>33</v>
      </c>
      <c r="P19" s="16">
        <v>36</v>
      </c>
      <c r="Q19" s="33">
        <v>0.91666666666666663</v>
      </c>
      <c r="R19" s="11">
        <v>9.1666666666666661</v>
      </c>
      <c r="S19" s="32">
        <v>0.3199999999999999</v>
      </c>
      <c r="T19" s="62">
        <v>49</v>
      </c>
      <c r="U19" s="72">
        <v>0</v>
      </c>
      <c r="V19" s="81"/>
      <c r="W19" s="28" t="s">
        <v>40</v>
      </c>
      <c r="X19" s="37">
        <v>96.8977</v>
      </c>
      <c r="Y19" s="37">
        <v>86.8977</v>
      </c>
      <c r="Z19" s="37">
        <v>76.8977</v>
      </c>
      <c r="AA19" s="37">
        <v>66.8977</v>
      </c>
      <c r="AB19" s="37">
        <v>56.8977</v>
      </c>
      <c r="AC19" s="37">
        <v>46.8977</v>
      </c>
      <c r="AD19" s="43">
        <v>1</v>
      </c>
      <c r="AE19" s="44">
        <v>46.8977</v>
      </c>
      <c r="AF19" s="13">
        <v>53.369922222222222</v>
      </c>
      <c r="AG19" s="13">
        <v>67.314366666666672</v>
      </c>
      <c r="AH19" s="13">
        <v>91.258811111111115</v>
      </c>
      <c r="AI19" s="13">
        <v>124.73103333333333</v>
      </c>
      <c r="AJ19" s="13">
        <v>158.20325555555556</v>
      </c>
    </row>
    <row r="20" spans="1:36" s="15" customFormat="1" x14ac:dyDescent="0.25">
      <c r="A20" s="7">
        <v>42600</v>
      </c>
      <c r="B20" s="8" t="s">
        <v>32</v>
      </c>
      <c r="C20" s="8" t="e">
        <v>#NAME?</v>
      </c>
      <c r="D20" s="8">
        <v>18</v>
      </c>
      <c r="E20" s="8">
        <v>8</v>
      </c>
      <c r="F20" s="9">
        <v>2016</v>
      </c>
      <c r="G20" s="7">
        <v>42236</v>
      </c>
      <c r="H20" s="8" t="s">
        <v>32</v>
      </c>
      <c r="I20" s="57">
        <v>20</v>
      </c>
      <c r="J20" s="10">
        <v>36</v>
      </c>
      <c r="K20" s="33">
        <v>0.66666666666666663</v>
      </c>
      <c r="L20" s="11">
        <v>6.6666666666666661</v>
      </c>
      <c r="M20" s="7">
        <v>42600</v>
      </c>
      <c r="N20" s="8" t="s">
        <v>32</v>
      </c>
      <c r="O20" s="77">
        <v>36</v>
      </c>
      <c r="P20" s="16">
        <v>36</v>
      </c>
      <c r="Q20" s="33">
        <v>1</v>
      </c>
      <c r="R20" s="11">
        <v>10</v>
      </c>
      <c r="S20" s="32">
        <v>0.50000000000000011</v>
      </c>
      <c r="T20" s="62">
        <v>49</v>
      </c>
      <c r="U20" s="72">
        <v>0</v>
      </c>
      <c r="V20" s="81"/>
      <c r="W20" s="28" t="s">
        <v>40</v>
      </c>
      <c r="X20" s="37">
        <v>98.332700000000003</v>
      </c>
      <c r="Y20" s="37">
        <v>88.332700000000003</v>
      </c>
      <c r="Z20" s="37">
        <v>78.332700000000003</v>
      </c>
      <c r="AA20" s="37">
        <v>68.332700000000003</v>
      </c>
      <c r="AB20" s="37">
        <v>58.332700000000003</v>
      </c>
      <c r="AC20" s="37">
        <v>48.332700000000003</v>
      </c>
      <c r="AD20" s="43">
        <v>1</v>
      </c>
      <c r="AE20" s="44">
        <v>48.332700000000003</v>
      </c>
      <c r="AF20" s="13">
        <v>54.666033333333331</v>
      </c>
      <c r="AG20" s="13">
        <v>68.332700000000003</v>
      </c>
      <c r="AH20" s="13">
        <v>91.999366666666674</v>
      </c>
      <c r="AI20" s="13">
        <v>125.33269999999999</v>
      </c>
      <c r="AJ20" s="13">
        <v>158.66603333333333</v>
      </c>
    </row>
    <row r="21" spans="1:36" s="15" customFormat="1" x14ac:dyDescent="0.25">
      <c r="A21" s="7">
        <v>42601</v>
      </c>
      <c r="B21" s="8" t="s">
        <v>35</v>
      </c>
      <c r="C21" s="8" t="e">
        <v>#NAME?</v>
      </c>
      <c r="D21" s="8">
        <v>19</v>
      </c>
      <c r="E21" s="8">
        <v>8</v>
      </c>
      <c r="F21" s="9">
        <v>2016</v>
      </c>
      <c r="G21" s="7">
        <v>42237</v>
      </c>
      <c r="H21" s="8" t="s">
        <v>35</v>
      </c>
      <c r="I21" s="57">
        <v>20</v>
      </c>
      <c r="J21" s="10">
        <v>36</v>
      </c>
      <c r="K21" s="33">
        <v>0.55555555555555558</v>
      </c>
      <c r="L21" s="11">
        <v>5.5555555555555554</v>
      </c>
      <c r="M21" s="7">
        <v>42601</v>
      </c>
      <c r="N21" s="8" t="s">
        <v>35</v>
      </c>
      <c r="O21" s="77">
        <v>36</v>
      </c>
      <c r="P21" s="16">
        <v>36</v>
      </c>
      <c r="Q21" s="33">
        <v>1</v>
      </c>
      <c r="R21" s="11">
        <v>10</v>
      </c>
      <c r="S21" s="32">
        <v>0.8</v>
      </c>
      <c r="T21" s="62">
        <v>49</v>
      </c>
      <c r="U21" s="72">
        <v>0</v>
      </c>
      <c r="V21" s="81"/>
      <c r="W21" s="28" t="s">
        <v>40</v>
      </c>
      <c r="X21" s="37">
        <v>97.339366666666663</v>
      </c>
      <c r="Y21" s="37">
        <v>87.339366666666663</v>
      </c>
      <c r="Z21" s="37">
        <v>77.339366666666663</v>
      </c>
      <c r="AA21" s="37">
        <v>67.339366666666663</v>
      </c>
      <c r="AB21" s="37">
        <v>57.339366666666663</v>
      </c>
      <c r="AC21" s="37">
        <v>47.339366666666663</v>
      </c>
      <c r="AD21" s="43">
        <v>1</v>
      </c>
      <c r="AE21" s="44">
        <v>47.339366666666663</v>
      </c>
      <c r="AF21" s="13">
        <v>53.117144444444449</v>
      </c>
      <c r="AG21" s="13">
        <v>65.672699999999992</v>
      </c>
      <c r="AH21" s="13">
        <v>88.228255555555563</v>
      </c>
      <c r="AI21" s="13">
        <v>121.00603333333333</v>
      </c>
      <c r="AJ21" s="13">
        <v>153.78381111111111</v>
      </c>
    </row>
    <row r="22" spans="1:36" s="15" customFormat="1" x14ac:dyDescent="0.25">
      <c r="A22" s="7">
        <v>42602</v>
      </c>
      <c r="B22" s="8" t="s">
        <v>36</v>
      </c>
      <c r="C22" s="8" t="e">
        <v>#NAME?</v>
      </c>
      <c r="D22" s="8">
        <v>20</v>
      </c>
      <c r="E22" s="8">
        <v>8</v>
      </c>
      <c r="F22" s="9">
        <v>2016</v>
      </c>
      <c r="G22" s="7">
        <v>42238</v>
      </c>
      <c r="H22" s="8" t="s">
        <v>36</v>
      </c>
      <c r="I22" s="57">
        <v>22</v>
      </c>
      <c r="J22" s="10">
        <v>36</v>
      </c>
      <c r="K22" s="33">
        <v>0.55555555555555558</v>
      </c>
      <c r="L22" s="11">
        <v>5.5555555555555554</v>
      </c>
      <c r="M22" s="7">
        <v>42602</v>
      </c>
      <c r="N22" s="8" t="s">
        <v>36</v>
      </c>
      <c r="O22" s="77">
        <v>34</v>
      </c>
      <c r="P22" s="16">
        <v>36</v>
      </c>
      <c r="Q22" s="33">
        <v>0.94444444444444442</v>
      </c>
      <c r="R22" s="11">
        <v>9.4444444444444446</v>
      </c>
      <c r="S22" s="32">
        <v>0.70000000000000007</v>
      </c>
      <c r="T22" s="62">
        <v>49</v>
      </c>
      <c r="U22" s="72">
        <v>0</v>
      </c>
      <c r="V22" s="81"/>
      <c r="W22" s="28" t="s">
        <v>40</v>
      </c>
      <c r="X22" s="37">
        <v>96.497699999999995</v>
      </c>
      <c r="Y22" s="37">
        <v>86.497699999999995</v>
      </c>
      <c r="Z22" s="37">
        <v>76.497699999999995</v>
      </c>
      <c r="AA22" s="37">
        <v>66.497699999999995</v>
      </c>
      <c r="AB22" s="37">
        <v>56.497699999999995</v>
      </c>
      <c r="AC22" s="37">
        <v>46.497699999999995</v>
      </c>
      <c r="AD22" s="43">
        <v>1</v>
      </c>
      <c r="AE22" s="44">
        <v>46.497699999999995</v>
      </c>
      <c r="AF22" s="13">
        <v>52.27547777777778</v>
      </c>
      <c r="AG22" s="13">
        <v>64.831033333333323</v>
      </c>
      <c r="AH22" s="13">
        <v>87.386588888888895</v>
      </c>
      <c r="AI22" s="13">
        <v>120.16436666666667</v>
      </c>
      <c r="AJ22" s="13">
        <v>152.94214444444444</v>
      </c>
    </row>
    <row r="23" spans="1:36" s="15" customFormat="1" x14ac:dyDescent="0.25">
      <c r="A23" s="7">
        <v>42603</v>
      </c>
      <c r="B23" s="8" t="s">
        <v>37</v>
      </c>
      <c r="C23" s="8" t="e">
        <v>#NAME?</v>
      </c>
      <c r="D23" s="8">
        <v>21</v>
      </c>
      <c r="E23" s="8">
        <v>8</v>
      </c>
      <c r="F23" s="9">
        <v>2016</v>
      </c>
      <c r="G23" s="7">
        <v>42239</v>
      </c>
      <c r="H23" s="8" t="s">
        <v>37</v>
      </c>
      <c r="I23" s="57">
        <v>12</v>
      </c>
      <c r="J23" s="10">
        <v>36</v>
      </c>
      <c r="K23" s="33">
        <v>0.61111111111111116</v>
      </c>
      <c r="L23" s="11">
        <v>6.1111111111111116</v>
      </c>
      <c r="M23" s="7">
        <v>42603</v>
      </c>
      <c r="N23" s="8" t="s">
        <v>37</v>
      </c>
      <c r="O23" s="77">
        <v>20</v>
      </c>
      <c r="P23" s="16">
        <v>36</v>
      </c>
      <c r="Q23" s="33">
        <v>0.55555555555555558</v>
      </c>
      <c r="R23" s="11">
        <v>5.5555555555555554</v>
      </c>
      <c r="S23" s="32">
        <v>-9.0909090909091009E-2</v>
      </c>
      <c r="T23" s="62">
        <v>49</v>
      </c>
      <c r="U23" s="72">
        <v>0</v>
      </c>
      <c r="V23" s="81"/>
      <c r="W23" s="28" t="s">
        <v>40</v>
      </c>
      <c r="X23" s="37">
        <v>90.513533333333328</v>
      </c>
      <c r="Y23" s="37">
        <v>80.513533333333328</v>
      </c>
      <c r="Z23" s="37">
        <v>70.513533333333328</v>
      </c>
      <c r="AA23" s="37">
        <v>60.513533333333335</v>
      </c>
      <c r="AB23" s="37">
        <v>50.513533333333335</v>
      </c>
      <c r="AC23" s="37">
        <v>40.513533333333335</v>
      </c>
      <c r="AD23" s="43">
        <v>1</v>
      </c>
      <c r="AE23" s="44">
        <v>40.513533333333335</v>
      </c>
      <c r="AF23" s="13">
        <v>46.569088888888885</v>
      </c>
      <c r="AG23" s="13">
        <v>59.680199999999999</v>
      </c>
      <c r="AH23" s="13">
        <v>82.791311111111114</v>
      </c>
      <c r="AI23" s="13">
        <v>115.84686666666667</v>
      </c>
      <c r="AJ23" s="13">
        <v>148.90242222222221</v>
      </c>
    </row>
    <row r="24" spans="1:36" s="15" customFormat="1" x14ac:dyDescent="0.25">
      <c r="A24" s="7">
        <v>42604</v>
      </c>
      <c r="B24" s="8" t="s">
        <v>38</v>
      </c>
      <c r="C24" s="8" t="e">
        <v>#NAME?</v>
      </c>
      <c r="D24" s="8">
        <v>22</v>
      </c>
      <c r="E24" s="8">
        <v>8</v>
      </c>
      <c r="F24" s="9">
        <v>2016</v>
      </c>
      <c r="G24" s="7">
        <v>42240</v>
      </c>
      <c r="H24" s="8" t="s">
        <v>38</v>
      </c>
      <c r="I24" s="57">
        <v>13</v>
      </c>
      <c r="J24" s="10">
        <v>36</v>
      </c>
      <c r="K24" s="33">
        <v>0.33333333333333331</v>
      </c>
      <c r="L24" s="11">
        <v>3.333333333333333</v>
      </c>
      <c r="M24" s="7">
        <v>42604</v>
      </c>
      <c r="N24" s="8" t="s">
        <v>38</v>
      </c>
      <c r="O24" s="77">
        <v>22</v>
      </c>
      <c r="P24" s="16">
        <v>36</v>
      </c>
      <c r="Q24" s="33">
        <v>0.61111111111111116</v>
      </c>
      <c r="R24" s="11">
        <v>6.1111111111111116</v>
      </c>
      <c r="S24" s="32">
        <v>0.83333333333333359</v>
      </c>
      <c r="T24" s="62">
        <v>49</v>
      </c>
      <c r="U24" s="72">
        <v>0</v>
      </c>
      <c r="V24" s="81"/>
      <c r="W24" s="28" t="s">
        <v>40</v>
      </c>
      <c r="X24" s="37">
        <v>89.797699999999992</v>
      </c>
      <c r="Y24" s="37">
        <v>79.797699999999992</v>
      </c>
      <c r="Z24" s="37">
        <v>69.797699999999992</v>
      </c>
      <c r="AA24" s="37">
        <v>59.797699999999999</v>
      </c>
      <c r="AB24" s="37">
        <v>49.797699999999999</v>
      </c>
      <c r="AC24" s="37">
        <v>39.797699999999999</v>
      </c>
      <c r="AD24" s="43">
        <v>1</v>
      </c>
      <c r="AE24" s="44">
        <v>39.797699999999999</v>
      </c>
      <c r="AF24" s="13">
        <v>44.464366666666663</v>
      </c>
      <c r="AG24" s="13">
        <v>54.797699999999999</v>
      </c>
      <c r="AH24" s="13">
        <v>75.131033333333335</v>
      </c>
      <c r="AI24" s="13">
        <v>106.79769999999999</v>
      </c>
      <c r="AJ24" s="13">
        <v>138.46436666666665</v>
      </c>
    </row>
    <row r="25" spans="1:36" s="15" customFormat="1" x14ac:dyDescent="0.25">
      <c r="A25" s="7">
        <v>42605</v>
      </c>
      <c r="B25" s="8" t="s">
        <v>39</v>
      </c>
      <c r="C25" s="8" t="e">
        <v>#NAME?</v>
      </c>
      <c r="D25" s="8">
        <v>23</v>
      </c>
      <c r="E25" s="8">
        <v>8</v>
      </c>
      <c r="F25" s="9">
        <v>2016</v>
      </c>
      <c r="G25" s="7">
        <v>42241</v>
      </c>
      <c r="H25" s="8" t="s">
        <v>39</v>
      </c>
      <c r="I25" s="57">
        <v>17</v>
      </c>
      <c r="J25" s="10">
        <v>36</v>
      </c>
      <c r="K25" s="33">
        <v>0.3611111111111111</v>
      </c>
      <c r="L25" s="11">
        <v>3.6111111111111112</v>
      </c>
      <c r="M25" s="7">
        <v>42605</v>
      </c>
      <c r="N25" s="8" t="s">
        <v>39</v>
      </c>
      <c r="O25" s="77">
        <v>31</v>
      </c>
      <c r="P25" s="16">
        <v>36</v>
      </c>
      <c r="Q25" s="33">
        <v>0.86111111111111116</v>
      </c>
      <c r="R25" s="11">
        <v>8.6111111111111107</v>
      </c>
      <c r="S25" s="32">
        <v>1.3846153846153846</v>
      </c>
      <c r="T25" s="62">
        <v>49</v>
      </c>
      <c r="U25" s="72">
        <v>0</v>
      </c>
      <c r="V25" s="81"/>
      <c r="W25" s="28" t="s">
        <v>40</v>
      </c>
      <c r="X25" s="37">
        <v>92.61311666666667</v>
      </c>
      <c r="Y25" s="37">
        <v>82.61311666666667</v>
      </c>
      <c r="Z25" s="37">
        <v>72.61311666666667</v>
      </c>
      <c r="AA25" s="37">
        <v>62.61311666666667</v>
      </c>
      <c r="AB25" s="37">
        <v>52.61311666666667</v>
      </c>
      <c r="AC25" s="37">
        <v>42.61311666666667</v>
      </c>
      <c r="AD25" s="43">
        <v>1</v>
      </c>
      <c r="AE25" s="44">
        <v>42.61311666666667</v>
      </c>
      <c r="AF25" s="13">
        <v>47.41867222222222</v>
      </c>
      <c r="AG25" s="13">
        <v>58.029783333333334</v>
      </c>
      <c r="AH25" s="13">
        <v>78.640894444444442</v>
      </c>
      <c r="AI25" s="13">
        <v>110.44645</v>
      </c>
      <c r="AJ25" s="13">
        <v>142.25200555555557</v>
      </c>
    </row>
    <row r="26" spans="1:36" s="15" customFormat="1" x14ac:dyDescent="0.25">
      <c r="A26" s="7">
        <v>42606</v>
      </c>
      <c r="B26" s="8" t="s">
        <v>33</v>
      </c>
      <c r="C26" s="8" t="e">
        <v>#NAME?</v>
      </c>
      <c r="D26" s="8">
        <v>24</v>
      </c>
      <c r="E26" s="8">
        <v>8</v>
      </c>
      <c r="F26" s="9">
        <v>2016</v>
      </c>
      <c r="G26" s="7">
        <v>42242</v>
      </c>
      <c r="H26" s="8" t="s">
        <v>33</v>
      </c>
      <c r="I26" s="57">
        <v>18</v>
      </c>
      <c r="J26" s="10">
        <v>36</v>
      </c>
      <c r="K26" s="33">
        <v>0.47222222222222221</v>
      </c>
      <c r="L26" s="11">
        <v>4.7222222222222223</v>
      </c>
      <c r="M26" s="7">
        <v>42606</v>
      </c>
      <c r="N26" s="8" t="s">
        <v>33</v>
      </c>
      <c r="O26" s="77">
        <v>30</v>
      </c>
      <c r="P26" s="16">
        <v>36</v>
      </c>
      <c r="Q26" s="33">
        <v>0.83333333333333337</v>
      </c>
      <c r="R26" s="11">
        <v>8.3333333333333339</v>
      </c>
      <c r="S26" s="32">
        <v>0.76470588235294124</v>
      </c>
      <c r="T26" s="62">
        <v>49</v>
      </c>
      <c r="U26" s="72">
        <v>0</v>
      </c>
      <c r="V26" s="81"/>
      <c r="W26" s="28" t="s">
        <v>40</v>
      </c>
      <c r="X26" s="37">
        <v>94.006241666666668</v>
      </c>
      <c r="Y26" s="37">
        <v>84.006241666666668</v>
      </c>
      <c r="Z26" s="37">
        <v>74.006241666666668</v>
      </c>
      <c r="AA26" s="37">
        <v>64.006241666666668</v>
      </c>
      <c r="AB26" s="37">
        <v>54.006241666666668</v>
      </c>
      <c r="AC26" s="37">
        <v>44.006241666666668</v>
      </c>
      <c r="AD26" s="43">
        <v>1</v>
      </c>
      <c r="AE26" s="44">
        <v>44.006241666666668</v>
      </c>
      <c r="AF26" s="13">
        <v>49.367352777777782</v>
      </c>
      <c r="AG26" s="13">
        <v>61.089575000000004</v>
      </c>
      <c r="AH26" s="13">
        <v>82.811797222222225</v>
      </c>
      <c r="AI26" s="13">
        <v>115.17290833333334</v>
      </c>
      <c r="AJ26" s="13">
        <v>147.53401944444445</v>
      </c>
    </row>
    <row r="27" spans="1:36" s="15" customFormat="1" x14ac:dyDescent="0.25">
      <c r="A27" s="7">
        <v>42607</v>
      </c>
      <c r="B27" s="8" t="s">
        <v>32</v>
      </c>
      <c r="C27" s="8" t="e">
        <v>#NAME?</v>
      </c>
      <c r="D27" s="8">
        <v>25</v>
      </c>
      <c r="E27" s="8">
        <v>8</v>
      </c>
      <c r="F27" s="9">
        <v>2016</v>
      </c>
      <c r="G27" s="7">
        <v>42243</v>
      </c>
      <c r="H27" s="8" t="s">
        <v>32</v>
      </c>
      <c r="I27" s="57">
        <v>20</v>
      </c>
      <c r="J27" s="10">
        <v>36</v>
      </c>
      <c r="K27" s="33">
        <v>0.5</v>
      </c>
      <c r="L27" s="11">
        <v>5</v>
      </c>
      <c r="M27" s="7">
        <v>42607</v>
      </c>
      <c r="N27" s="8" t="s">
        <v>32</v>
      </c>
      <c r="O27" s="77">
        <v>22</v>
      </c>
      <c r="P27" s="16">
        <v>36</v>
      </c>
      <c r="Q27" s="33">
        <v>0.61111111111111116</v>
      </c>
      <c r="R27" s="11">
        <v>6.1111111111111116</v>
      </c>
      <c r="S27" s="32">
        <v>0.22222222222222232</v>
      </c>
      <c r="T27" s="62">
        <v>49</v>
      </c>
      <c r="U27" s="72">
        <v>0</v>
      </c>
      <c r="V27" s="81"/>
      <c r="W27" s="28" t="s">
        <v>40</v>
      </c>
      <c r="X27" s="37">
        <v>91.287700000000001</v>
      </c>
      <c r="Y27" s="37">
        <v>81.287700000000001</v>
      </c>
      <c r="Z27" s="37">
        <v>71.287700000000001</v>
      </c>
      <c r="AA27" s="37">
        <v>61.287700000000001</v>
      </c>
      <c r="AB27" s="37">
        <v>51.287700000000001</v>
      </c>
      <c r="AC27" s="37">
        <v>41.287700000000001</v>
      </c>
      <c r="AD27" s="43">
        <v>1</v>
      </c>
      <c r="AE27" s="44">
        <v>41.287700000000001</v>
      </c>
      <c r="AF27" s="13">
        <v>46.787700000000001</v>
      </c>
      <c r="AG27" s="13">
        <v>58.787700000000001</v>
      </c>
      <c r="AH27" s="13">
        <v>80.787700000000001</v>
      </c>
      <c r="AI27" s="13">
        <v>113.2877</v>
      </c>
      <c r="AJ27" s="13">
        <v>145.7877</v>
      </c>
    </row>
    <row r="28" spans="1:36" s="15" customFormat="1" x14ac:dyDescent="0.25">
      <c r="A28" s="7">
        <v>42608</v>
      </c>
      <c r="B28" s="8" t="s">
        <v>35</v>
      </c>
      <c r="C28" s="8" t="e">
        <v>#NAME?</v>
      </c>
      <c r="D28" s="8">
        <v>26</v>
      </c>
      <c r="E28" s="8">
        <v>8</v>
      </c>
      <c r="F28" s="9">
        <v>2016</v>
      </c>
      <c r="G28" s="7">
        <v>42244</v>
      </c>
      <c r="H28" s="8" t="s">
        <v>35</v>
      </c>
      <c r="I28" s="57">
        <v>21</v>
      </c>
      <c r="J28" s="10">
        <v>36</v>
      </c>
      <c r="K28" s="33">
        <v>0.55555555555555558</v>
      </c>
      <c r="L28" s="11">
        <v>5.5555555555555554</v>
      </c>
      <c r="M28" s="7">
        <v>42608</v>
      </c>
      <c r="N28" s="8" t="s">
        <v>35</v>
      </c>
      <c r="O28" s="77">
        <v>24</v>
      </c>
      <c r="P28" s="16">
        <v>36</v>
      </c>
      <c r="Q28" s="33">
        <v>0.66666666666666663</v>
      </c>
      <c r="R28" s="11">
        <v>6.6666666666666661</v>
      </c>
      <c r="S28" s="32">
        <v>0.19999999999999993</v>
      </c>
      <c r="T28" s="62">
        <v>49</v>
      </c>
      <c r="U28" s="72">
        <v>0</v>
      </c>
      <c r="V28" s="81"/>
      <c r="W28" s="28" t="s">
        <v>40</v>
      </c>
      <c r="X28" s="37">
        <v>92.289366666666666</v>
      </c>
      <c r="Y28" s="37">
        <v>82.289366666666666</v>
      </c>
      <c r="Z28" s="37">
        <v>72.289366666666666</v>
      </c>
      <c r="AA28" s="37">
        <v>62.289366666666666</v>
      </c>
      <c r="AB28" s="37">
        <v>52.289366666666666</v>
      </c>
      <c r="AC28" s="37">
        <v>42.289366666666666</v>
      </c>
      <c r="AD28" s="43">
        <v>1</v>
      </c>
      <c r="AE28" s="44">
        <v>42.289366666666666</v>
      </c>
      <c r="AF28" s="13">
        <v>48.067144444444445</v>
      </c>
      <c r="AG28" s="13">
        <v>60.622699999999995</v>
      </c>
      <c r="AH28" s="13">
        <v>83.178255555555552</v>
      </c>
      <c r="AI28" s="13">
        <v>115.95603333333334</v>
      </c>
      <c r="AJ28" s="13">
        <v>148.73381111111112</v>
      </c>
    </row>
    <row r="29" spans="1:36" s="15" customFormat="1" x14ac:dyDescent="0.25">
      <c r="A29" s="7">
        <v>42609</v>
      </c>
      <c r="B29" s="8" t="s">
        <v>36</v>
      </c>
      <c r="C29" s="8" t="e">
        <v>#NAME?</v>
      </c>
      <c r="D29" s="8">
        <v>27</v>
      </c>
      <c r="E29" s="8">
        <v>8</v>
      </c>
      <c r="F29" s="9">
        <v>2016</v>
      </c>
      <c r="G29" s="7">
        <v>42245</v>
      </c>
      <c r="H29" s="8" t="s">
        <v>36</v>
      </c>
      <c r="I29" s="57">
        <v>23</v>
      </c>
      <c r="J29" s="10">
        <v>36</v>
      </c>
      <c r="K29" s="33">
        <v>0.58333333333333337</v>
      </c>
      <c r="L29" s="11">
        <v>5.8333333333333339</v>
      </c>
      <c r="M29" s="7">
        <v>42609</v>
      </c>
      <c r="N29" s="8" t="s">
        <v>36</v>
      </c>
      <c r="O29" s="77">
        <v>26</v>
      </c>
      <c r="P29" s="16">
        <v>36</v>
      </c>
      <c r="Q29" s="33">
        <v>0.72222222222222221</v>
      </c>
      <c r="R29" s="11">
        <v>7.2222222222222223</v>
      </c>
      <c r="S29" s="32">
        <v>0.238095238095238</v>
      </c>
      <c r="T29" s="62">
        <v>49</v>
      </c>
      <c r="U29" s="72">
        <v>0</v>
      </c>
      <c r="V29" s="81"/>
      <c r="W29" s="28" t="s">
        <v>40</v>
      </c>
      <c r="X29" s="37">
        <v>93.232075000000009</v>
      </c>
      <c r="Y29" s="37">
        <v>83.232075000000009</v>
      </c>
      <c r="Z29" s="37">
        <v>73.232075000000009</v>
      </c>
      <c r="AA29" s="37">
        <v>63.232075000000002</v>
      </c>
      <c r="AB29" s="37">
        <v>53.232075000000002</v>
      </c>
      <c r="AC29" s="37">
        <v>43.232075000000002</v>
      </c>
      <c r="AD29" s="43">
        <v>1</v>
      </c>
      <c r="AE29" s="44">
        <v>43.232075000000002</v>
      </c>
      <c r="AF29" s="13">
        <v>49.148741666666666</v>
      </c>
      <c r="AG29" s="13">
        <v>61.982074999999995</v>
      </c>
      <c r="AH29" s="13">
        <v>84.815408333333338</v>
      </c>
      <c r="AI29" s="13">
        <v>117.73207500000001</v>
      </c>
      <c r="AJ29" s="13">
        <v>150.64874166666667</v>
      </c>
    </row>
    <row r="30" spans="1:36" s="15" customFormat="1" x14ac:dyDescent="0.25">
      <c r="A30" s="7">
        <v>42610</v>
      </c>
      <c r="B30" s="8" t="s">
        <v>37</v>
      </c>
      <c r="C30" s="8" t="e">
        <v>#NAME?</v>
      </c>
      <c r="D30" s="8">
        <v>28</v>
      </c>
      <c r="E30" s="8">
        <v>8</v>
      </c>
      <c r="F30" s="9">
        <v>2016</v>
      </c>
      <c r="G30" s="7">
        <v>42246</v>
      </c>
      <c r="H30" s="8" t="s">
        <v>37</v>
      </c>
      <c r="I30" s="57">
        <v>16</v>
      </c>
      <c r="J30" s="10">
        <v>36</v>
      </c>
      <c r="K30" s="33">
        <v>0.63888888888888884</v>
      </c>
      <c r="L30" s="11">
        <v>6.3888888888888884</v>
      </c>
      <c r="M30" s="7">
        <v>42610</v>
      </c>
      <c r="N30" s="8" t="s">
        <v>37</v>
      </c>
      <c r="O30" s="77">
        <v>14</v>
      </c>
      <c r="P30" s="16">
        <v>36</v>
      </c>
      <c r="Q30" s="33">
        <v>0.3888888888888889</v>
      </c>
      <c r="R30" s="11">
        <v>3.8888888888888888</v>
      </c>
      <c r="S30" s="32">
        <v>-0.39130434782608692</v>
      </c>
      <c r="T30" s="62">
        <v>49</v>
      </c>
      <c r="U30" s="72">
        <v>0</v>
      </c>
      <c r="V30" s="81"/>
      <c r="W30" s="28" t="s">
        <v>40</v>
      </c>
      <c r="X30" s="37">
        <v>87.500408333333326</v>
      </c>
      <c r="Y30" s="37">
        <v>77.500408333333326</v>
      </c>
      <c r="Z30" s="37">
        <v>67.500408333333326</v>
      </c>
      <c r="AA30" s="37">
        <v>57.500408333333333</v>
      </c>
      <c r="AB30" s="37">
        <v>47.500408333333333</v>
      </c>
      <c r="AC30" s="37">
        <v>37.500408333333333</v>
      </c>
      <c r="AD30" s="43">
        <v>1</v>
      </c>
      <c r="AE30" s="44">
        <v>37.500408333333333</v>
      </c>
      <c r="AF30" s="13">
        <v>43.694852777777783</v>
      </c>
      <c r="AG30" s="13">
        <v>57.083741666666668</v>
      </c>
      <c r="AH30" s="13">
        <v>80.472630555555554</v>
      </c>
      <c r="AI30" s="13">
        <v>113.667075</v>
      </c>
      <c r="AJ30" s="13">
        <v>146.86151944444444</v>
      </c>
    </row>
    <row r="31" spans="1:36" s="15" customFormat="1" x14ac:dyDescent="0.25">
      <c r="A31" s="7">
        <v>42611</v>
      </c>
      <c r="B31" s="8" t="s">
        <v>38</v>
      </c>
      <c r="C31" s="8" t="e">
        <v>#NAME?</v>
      </c>
      <c r="D31" s="8">
        <v>29</v>
      </c>
      <c r="E31" s="8">
        <v>8</v>
      </c>
      <c r="F31" s="9">
        <v>2016</v>
      </c>
      <c r="G31" s="7">
        <v>42247</v>
      </c>
      <c r="H31" s="8" t="s">
        <v>38</v>
      </c>
      <c r="I31" s="57">
        <v>13</v>
      </c>
      <c r="J31" s="10">
        <v>36</v>
      </c>
      <c r="K31" s="33">
        <v>0.44444444444444442</v>
      </c>
      <c r="L31" s="11">
        <v>4.4444444444444446</v>
      </c>
      <c r="M31" s="7">
        <v>42611</v>
      </c>
      <c r="N31" s="8" t="s">
        <v>38</v>
      </c>
      <c r="O31" s="77">
        <v>17</v>
      </c>
      <c r="P31" s="16">
        <v>36</v>
      </c>
      <c r="Q31" s="33">
        <v>0.47222222222222221</v>
      </c>
      <c r="R31" s="11">
        <v>4.7222222222222223</v>
      </c>
      <c r="S31" s="32">
        <v>6.2499999999999972E-2</v>
      </c>
      <c r="T31" s="62">
        <v>49</v>
      </c>
      <c r="U31" s="72">
        <v>0</v>
      </c>
      <c r="V31" s="81"/>
      <c r="W31" s="28" t="s">
        <v>40</v>
      </c>
      <c r="X31" s="37">
        <v>89.276033333333331</v>
      </c>
      <c r="Y31" s="37">
        <v>79.276033333333331</v>
      </c>
      <c r="Z31" s="37">
        <v>69.276033333333331</v>
      </c>
      <c r="AA31" s="37">
        <v>59.276033333333331</v>
      </c>
      <c r="AB31" s="37">
        <v>49.276033333333331</v>
      </c>
      <c r="AC31" s="37">
        <v>39.276033333333331</v>
      </c>
      <c r="AD31" s="43">
        <v>1</v>
      </c>
      <c r="AE31" s="44">
        <v>39.276033333333331</v>
      </c>
      <c r="AF31" s="13">
        <v>44.498255555555559</v>
      </c>
      <c r="AG31" s="13">
        <v>55.942700000000002</v>
      </c>
      <c r="AH31" s="13">
        <v>77.387144444444445</v>
      </c>
      <c r="AI31" s="13">
        <v>109.60936666666666</v>
      </c>
      <c r="AJ31" s="13">
        <v>141.83158888888889</v>
      </c>
    </row>
    <row r="32" spans="1:36" x14ac:dyDescent="0.25">
      <c r="A32" s="82">
        <v>42612</v>
      </c>
      <c r="B32" s="83" t="s">
        <v>39</v>
      </c>
      <c r="C32" s="83" t="e">
        <v>#NAME?</v>
      </c>
      <c r="D32" s="83">
        <v>30</v>
      </c>
      <c r="E32" s="83">
        <v>8</v>
      </c>
      <c r="F32" s="84">
        <v>2016</v>
      </c>
      <c r="G32" s="82">
        <v>42248</v>
      </c>
      <c r="H32" s="83" t="s">
        <v>39</v>
      </c>
      <c r="I32" s="75">
        <v>8</v>
      </c>
      <c r="J32" s="75">
        <v>36</v>
      </c>
      <c r="K32" s="34">
        <v>0.3611111111111111</v>
      </c>
      <c r="L32" s="85">
        <v>3.6111111111111112</v>
      </c>
      <c r="M32" s="82">
        <v>42612</v>
      </c>
      <c r="N32" s="83" t="s">
        <v>39</v>
      </c>
      <c r="O32" s="76">
        <v>25</v>
      </c>
      <c r="P32" s="76">
        <v>36</v>
      </c>
      <c r="Q32" s="34">
        <v>0.69444444444444442</v>
      </c>
      <c r="R32" s="85">
        <v>6.9444444444444446</v>
      </c>
      <c r="S32" s="34">
        <v>0.92307692307692313</v>
      </c>
      <c r="T32" s="86">
        <v>49</v>
      </c>
      <c r="U32" s="86">
        <v>0</v>
      </c>
      <c r="W32" t="s">
        <v>40</v>
      </c>
      <c r="X32" s="86">
        <v>90.971866666666671</v>
      </c>
      <c r="Y32" s="86">
        <v>80.971866666666671</v>
      </c>
      <c r="Z32" s="86">
        <v>70.971866666666671</v>
      </c>
      <c r="AA32" s="86">
        <v>60.971866666666671</v>
      </c>
      <c r="AB32" s="86">
        <v>50.971866666666671</v>
      </c>
      <c r="AC32" s="86">
        <v>40.971866666666671</v>
      </c>
      <c r="AD32" s="76">
        <v>1</v>
      </c>
      <c r="AE32" s="76">
        <v>40.971866666666671</v>
      </c>
      <c r="AF32" s="76">
        <v>45.777422222222221</v>
      </c>
      <c r="AG32" s="76">
        <v>56.388533333333335</v>
      </c>
      <c r="AH32" s="76">
        <v>76.999644444444442</v>
      </c>
      <c r="AI32" s="76">
        <v>108.8052</v>
      </c>
      <c r="AJ32" s="76">
        <v>140.61075555555556</v>
      </c>
    </row>
    <row r="33" spans="1:36" x14ac:dyDescent="0.25">
      <c r="A33" s="82">
        <v>42613</v>
      </c>
      <c r="B33" s="83" t="s">
        <v>33</v>
      </c>
      <c r="C33" s="83" t="e">
        <v>#NAME?</v>
      </c>
      <c r="D33" s="83">
        <v>31</v>
      </c>
      <c r="E33" s="83">
        <v>8</v>
      </c>
      <c r="F33" s="84">
        <v>2016</v>
      </c>
      <c r="G33" s="82">
        <v>42249</v>
      </c>
      <c r="H33" s="83" t="s">
        <v>33</v>
      </c>
      <c r="I33" s="75">
        <v>10</v>
      </c>
      <c r="J33" s="75">
        <v>36</v>
      </c>
      <c r="K33" s="34">
        <v>0.22222222222222221</v>
      </c>
      <c r="L33" s="85">
        <v>2.2222222222222223</v>
      </c>
      <c r="M33" s="82">
        <v>42613</v>
      </c>
      <c r="N33" s="83" t="s">
        <v>33</v>
      </c>
      <c r="O33" s="76">
        <v>23</v>
      </c>
      <c r="P33" s="76">
        <v>36</v>
      </c>
      <c r="Q33" s="34">
        <v>0.63888888888888884</v>
      </c>
      <c r="R33" s="85">
        <v>6.3888888888888884</v>
      </c>
      <c r="S33" s="34">
        <v>1.8749999999999996</v>
      </c>
      <c r="T33" s="86">
        <v>59</v>
      </c>
      <c r="U33" s="86">
        <v>0</v>
      </c>
      <c r="W33" t="s">
        <v>40</v>
      </c>
      <c r="X33" s="86">
        <v>88.131033333333335</v>
      </c>
      <c r="Y33" s="86">
        <v>78.131033333333335</v>
      </c>
      <c r="Z33" s="86">
        <v>68.131033333333335</v>
      </c>
      <c r="AA33" s="86">
        <v>58.131033333333335</v>
      </c>
      <c r="AB33" s="86">
        <v>48.131033333333335</v>
      </c>
      <c r="AC33" s="86">
        <v>38.131033333333335</v>
      </c>
      <c r="AD33" s="76">
        <v>1</v>
      </c>
      <c r="AE33" s="76">
        <v>38.131033333333335</v>
      </c>
      <c r="AF33" s="76">
        <v>42.242144444444442</v>
      </c>
      <c r="AG33" s="76">
        <v>51.464366666666663</v>
      </c>
      <c r="AH33" s="76">
        <v>70.686588888888892</v>
      </c>
      <c r="AI33" s="76">
        <v>101.79769999999999</v>
      </c>
      <c r="AJ33" s="76">
        <v>132.90881111111111</v>
      </c>
    </row>
    <row r="35" spans="1:36" x14ac:dyDescent="0.25">
      <c r="I35" s="75"/>
      <c r="O35" s="76">
        <f>SUM(O3:O33)</f>
        <v>781</v>
      </c>
    </row>
  </sheetData>
  <conditionalFormatting sqref="L1:L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:B31 H1:H31">
    <cfRule type="containsText" dxfId="4" priority="5" operator="containsText" text="dom">
      <formula>NOT(ISERROR(SEARCH("dom",B1)))</formula>
    </cfRule>
  </conditionalFormatting>
  <conditionalFormatting sqref="AE1:AJ31">
    <cfRule type="expression" dxfId="3" priority="4">
      <formula>AE1=$AC1</formula>
    </cfRule>
  </conditionalFormatting>
  <conditionalFormatting sqref="W1:W31">
    <cfRule type="cellIs" dxfId="2" priority="3" operator="equal">
      <formula>"AUMENTA"</formula>
    </cfRule>
  </conditionalFormatting>
  <conditionalFormatting sqref="K1:K3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:R3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:Q3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:N31">
    <cfRule type="containsText" dxfId="1" priority="1" operator="containsText" text="dom">
      <formula>NOT(ISERROR(SEARCH("dom",N1)))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HOTEL</vt:lpstr>
      <vt:lpstr>curve</vt:lpstr>
      <vt:lpstr>giugno</vt:lpstr>
      <vt:lpstr>luglio</vt:lpstr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2016-08-31T10:22:34Z</dcterms:modified>
</cp:coreProperties>
</file>